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Игнорируемые голоса" sheetId="1" r:id="rId1"/>
    <sheet name="Итоги в порядке публикации" sheetId="2" r:id="rId2"/>
    <sheet name="Итоги упорядоченные по баллам" sheetId="3" r:id="rId3"/>
  </sheets>
  <definedNames>
    <definedName name="comments" localSheetId="0">'Игнорируемые голоса'!$B$26</definedName>
  </definedNames>
  <calcPr fullCalcOnLoad="1"/>
</workbook>
</file>

<file path=xl/sharedStrings.xml><?xml version="1.0" encoding="utf-8"?>
<sst xmlns="http://schemas.openxmlformats.org/spreadsheetml/2006/main" count="342" uniqueCount="129">
  <si>
    <t>Фанфик</t>
  </si>
  <si>
    <t>Голос. С д.р. После 1 авг.</t>
  </si>
  <si>
    <t xml:space="preserve">Невесомая </t>
  </si>
  <si>
    <t>Кнопка ( 7 Августа 2011)</t>
  </si>
  <si>
    <t>Оценка</t>
  </si>
  <si>
    <t>Не указано</t>
  </si>
  <si>
    <t>Не указано в сообщении</t>
  </si>
  <si>
    <t>Нелепый</t>
  </si>
  <si>
    <t>нет</t>
  </si>
  <si>
    <t>Алиса Селезнева  ( 26 Сентября 2011)</t>
  </si>
  <si>
    <t>Эпилог чувств</t>
  </si>
  <si>
    <t>Альбус Северус. (  22 Августа 2011)</t>
  </si>
  <si>
    <t>Зависть</t>
  </si>
  <si>
    <t>Ссылка на рег. на др ресурсе в сообщении</t>
  </si>
  <si>
    <t>Про зависть и стены Министерства Магии</t>
  </si>
  <si>
    <t>Свет мой зеркальце</t>
  </si>
  <si>
    <t>Silver_Frost  ( 12 Сентября 2011)</t>
  </si>
  <si>
    <t>Кошки-мышки</t>
  </si>
  <si>
    <t>Реквием по портрету</t>
  </si>
  <si>
    <t>Татка_Санни ( 2 Октября 2011)</t>
  </si>
  <si>
    <t>Взгляд с другой стороны</t>
  </si>
  <si>
    <t xml:space="preserve">Jessika NightLit  ( 23 Сентября 2011) </t>
  </si>
  <si>
    <t>Читай меня</t>
  </si>
  <si>
    <t>акация (27 Сентября 2011)</t>
  </si>
  <si>
    <t>Благовония без запаха</t>
  </si>
  <si>
    <t>Волшебство, сказка и штепсель</t>
  </si>
  <si>
    <t>Вы не видели морщерогих кизляков?</t>
  </si>
  <si>
    <t>Прощальный вальс</t>
  </si>
  <si>
    <t>Становление Близнецов</t>
  </si>
  <si>
    <t xml:space="preserve">aza  ( 6 Августа 2011) </t>
  </si>
  <si>
    <t>Зеркало несбывшихся надежд</t>
  </si>
  <si>
    <t xml:space="preserve">Ramenta </t>
  </si>
  <si>
    <t>Счастье есть</t>
  </si>
  <si>
    <t>Под лопаткой</t>
  </si>
  <si>
    <t>Никогда не сдавайся</t>
  </si>
  <si>
    <t>Осмысленность</t>
  </si>
  <si>
    <t>Когда гаснут звёзды</t>
  </si>
  <si>
    <t>oh_Olly  ( 24 Сентября 2011)</t>
  </si>
  <si>
    <t>Когда гаснут звёзды: упавшая звезда</t>
  </si>
  <si>
    <t>EffyGe  ( 14 Октября 2011)</t>
  </si>
  <si>
    <t>Ссылка на Вконтакте, на Хгнет - не рабочая.</t>
  </si>
  <si>
    <t>Когда гаснут звёзды. Перед рассвет</t>
  </si>
  <si>
    <t>Отличное от смерти</t>
  </si>
  <si>
    <t>Стена</t>
  </si>
  <si>
    <t>Не очень детское зелье</t>
  </si>
  <si>
    <t>Каждую осень</t>
  </si>
  <si>
    <t>Дрёха</t>
  </si>
  <si>
    <t>Такое разное волшебство</t>
  </si>
  <si>
    <t>Болото надежд</t>
  </si>
  <si>
    <t xml:space="preserve">Em04k@_l@v (  12 Октября 2011) </t>
  </si>
  <si>
    <t>10 (написано аж 100)</t>
  </si>
  <si>
    <t xml:space="preserve">екатерина сергеевна=) ( 1 Октября 2011) </t>
  </si>
  <si>
    <t>Ничего не изменить</t>
  </si>
  <si>
    <t>Замкнутый круг</t>
  </si>
  <si>
    <t>Не смешно</t>
  </si>
  <si>
    <t>Бессилие</t>
  </si>
  <si>
    <t>Мамочка, я Лордика люблю!</t>
  </si>
  <si>
    <t>Karlson4ik  (23 Сентября 2011)</t>
  </si>
  <si>
    <t xml:space="preserve">Милана Снейп ( 12 Августа 2011) </t>
  </si>
  <si>
    <t>Только ссылка на Вконтакте, на Хогнет - нерабочая.</t>
  </si>
  <si>
    <t>Луна и звёзды</t>
  </si>
  <si>
    <t>Неудачники</t>
  </si>
  <si>
    <t>Записка</t>
  </si>
  <si>
    <t>Пряжа</t>
  </si>
  <si>
    <t>Пустота</t>
  </si>
  <si>
    <t>Память</t>
  </si>
  <si>
    <t>Прюэтт</t>
  </si>
  <si>
    <t>Войны не будет!</t>
  </si>
  <si>
    <t>Напарник</t>
  </si>
  <si>
    <t xml:space="preserve">Les drogues pour le monstre </t>
  </si>
  <si>
    <t xml:space="preserve">Люси Грель ( 2 Октября 2011) </t>
  </si>
  <si>
    <t>Les Derniers Ponts</t>
  </si>
  <si>
    <t xml:space="preserve">Weakness </t>
  </si>
  <si>
    <t>QvAzAr789  (12 Октября 2011)</t>
  </si>
  <si>
    <t>Дредноуты</t>
  </si>
  <si>
    <t>Водопады</t>
  </si>
  <si>
    <t>Улетающий август</t>
  </si>
  <si>
    <t>Разбитый июнь</t>
  </si>
  <si>
    <t>Невозможный июль</t>
  </si>
  <si>
    <t>DracoMalfoy1810 (23 Сентября 2011)</t>
  </si>
  <si>
    <t>ссылки в профиле (если есть)</t>
  </si>
  <si>
    <t>8 Кнопка - не считать)</t>
  </si>
  <si>
    <t>Сумма оценок</t>
  </si>
  <si>
    <t>Кол-во оценко</t>
  </si>
  <si>
    <t>Балл</t>
  </si>
  <si>
    <t>10 Алиса Селезнева - не считать</t>
  </si>
  <si>
    <t>8 Кнопка - не учитывать</t>
  </si>
  <si>
    <t>10 Silver_Frost - не учитываем</t>
  </si>
  <si>
    <t>10 Татка_Санни - не считаем</t>
  </si>
  <si>
    <t>Команда</t>
  </si>
  <si>
    <t>Команда №1
На всё есть причины</t>
  </si>
  <si>
    <t>Команда №2
Завидую молча</t>
  </si>
  <si>
    <t>Команда №3
Что это за игры, уродец?</t>
  </si>
  <si>
    <t>9 Jessika NightLit - не учитывать</t>
  </si>
  <si>
    <t>10 акация - не учитывать</t>
  </si>
  <si>
    <t>Команда № 5</t>
  </si>
  <si>
    <t>10 Татка_Санни не считать</t>
  </si>
  <si>
    <t>10 акация - не считать</t>
  </si>
  <si>
    <t>10 aza - не считать</t>
  </si>
  <si>
    <t>Команда № 4
Парфюмер, или Рыжим тут не место</t>
  </si>
  <si>
    <t>Команда № 6
Мы — близнецы. Мы — один организм</t>
  </si>
  <si>
    <t>Команда № 7
Лучше синица в руках, чем журавль в небе</t>
  </si>
  <si>
    <t>Команда № 8
Наша память — шрамы, наши желания — зеркало</t>
  </si>
  <si>
    <t>Команда № 9
Ритуальная связь Гарри и Драко</t>
  </si>
  <si>
    <t>10 oh_Olly - не считать</t>
  </si>
  <si>
    <t>8 EffyGe - не считать</t>
  </si>
  <si>
    <t>Когда гаснут звёзды. Перед рассветом</t>
  </si>
  <si>
    <t>Команда № 10
Репрезентативная система</t>
  </si>
  <si>
    <t>Команда № 11
Осень</t>
  </si>
  <si>
    <t>Дурочка</t>
  </si>
  <si>
    <t>штраф</t>
  </si>
  <si>
    <t>Команда № 12
Ничего не изменить</t>
  </si>
  <si>
    <t>Команда № 13
Туман</t>
  </si>
  <si>
    <t>Команда № 14
У каждого своё раз-очарование</t>
  </si>
  <si>
    <t>10 Karlson4ik - не считаем</t>
  </si>
  <si>
    <t>10 Милана Снейп - не считаем</t>
  </si>
  <si>
    <t>Команда № 15
На что способна толкнуть зависть к родной сестре?</t>
  </si>
  <si>
    <t>Команда № 16
"Ты — женщина, и этим ты права". (с) В. Брюсов</t>
  </si>
  <si>
    <t>10 Кнопка - не считать</t>
  </si>
  <si>
    <t>Команда № 17
Скоро начнется война</t>
  </si>
  <si>
    <t>Команда № 18
Кто чем живёт: любовь к Хогвартсу</t>
  </si>
  <si>
    <t>10 Люси Грель - не считать</t>
  </si>
  <si>
    <t>5 Кнопка - не считать</t>
  </si>
  <si>
    <t>Команда № 19
Отвращение</t>
  </si>
  <si>
    <t>10 QvAzAr789 - не считать</t>
  </si>
  <si>
    <t>Команда № 20
Ступенька в лестнице жизни</t>
  </si>
  <si>
    <t>9 DracoMalfoy1810 - не считать</t>
  </si>
  <si>
    <t>Потерян третий фик</t>
  </si>
  <si>
    <t>Потерян 2ой фик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</si>
</sst>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ill="1" applyBorder="1" applyAlignment="1">
      <alignment vertical="top" wrapText="1" readingOrder="1"/>
    </xf>
    <xf numFmtId="0" fontId="0" fillId="0" borderId="0" xfId="0" applyFill="1" applyBorder="1" applyAlignment="1">
      <alignment wrapText="1" readingOrder="1"/>
    </xf>
    <xf numFmtId="0" fontId="0" fillId="0" borderId="0" xfId="0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vertical="top" wrapText="1" readingOrder="1"/>
    </xf>
    <xf numFmtId="0" fontId="42" fillId="0" borderId="11" xfId="0" applyFont="1" applyFill="1" applyBorder="1" applyAlignment="1">
      <alignment wrapText="1" readingOrder="1"/>
    </xf>
    <xf numFmtId="0" fontId="42" fillId="33" borderId="12" xfId="0" applyFont="1" applyFill="1" applyBorder="1" applyAlignment="1">
      <alignment/>
    </xf>
    <xf numFmtId="0" fontId="42" fillId="33" borderId="12" xfId="0" applyFont="1" applyFill="1" applyBorder="1" applyAlignment="1">
      <alignment wrapText="1" readingOrder="1"/>
    </xf>
    <xf numFmtId="0" fontId="42" fillId="0" borderId="10" xfId="0" applyFont="1" applyFill="1" applyBorder="1" applyAlignment="1">
      <alignment wrapText="1" readingOrder="1"/>
    </xf>
    <xf numFmtId="0" fontId="42" fillId="0" borderId="0" xfId="0" applyFont="1" applyFill="1" applyBorder="1" applyAlignment="1">
      <alignment wrapText="1" readingOrder="1"/>
    </xf>
    <xf numFmtId="0" fontId="42" fillId="0" borderId="0" xfId="0" applyFont="1" applyFill="1" applyBorder="1" applyAlignment="1">
      <alignment/>
    </xf>
    <xf numFmtId="0" fontId="43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 readingOrder="1"/>
    </xf>
    <xf numFmtId="0" fontId="43" fillId="0" borderId="0" xfId="0" applyFont="1" applyFill="1" applyBorder="1" applyAlignment="1">
      <alignment horizontal="center" vertical="center" wrapText="1" readingOrder="1"/>
    </xf>
    <xf numFmtId="0" fontId="41" fillId="0" borderId="0" xfId="0" applyFont="1" applyAlignment="1">
      <alignment horizontal="center" vertical="center" wrapText="1"/>
    </xf>
    <xf numFmtId="0" fontId="42" fillId="33" borderId="11" xfId="0" applyFont="1" applyFill="1" applyBorder="1" applyAlignment="1">
      <alignment wrapText="1" readingOrder="1"/>
    </xf>
    <xf numFmtId="0" fontId="42" fillId="0" borderId="13" xfId="0" applyFont="1" applyFill="1" applyBorder="1" applyAlignment="1">
      <alignment wrapText="1" readingOrder="1"/>
    </xf>
    <xf numFmtId="0" fontId="42" fillId="33" borderId="14" xfId="0" applyFont="1" applyFill="1" applyBorder="1" applyAlignment="1">
      <alignment wrapText="1" readingOrder="1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1" fillId="6" borderId="0" xfId="0" applyFont="1" applyFill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1" fillId="6" borderId="13" xfId="0" applyFont="1" applyFill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left" vertical="center"/>
    </xf>
    <xf numFmtId="0" fontId="44" fillId="33" borderId="14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left" vertical="center"/>
    </xf>
    <xf numFmtId="0" fontId="44" fillId="33" borderId="0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0" fillId="0" borderId="18" xfId="0" applyFill="1" applyBorder="1" applyAlignment="1">
      <alignment vertical="top" wrapText="1" readingOrder="1"/>
    </xf>
    <xf numFmtId="0" fontId="0" fillId="0" borderId="18" xfId="0" applyFill="1" applyBorder="1" applyAlignment="1">
      <alignment wrapText="1" readingOrder="1"/>
    </xf>
    <xf numFmtId="0" fontId="28" fillId="0" borderId="0" xfId="42" applyFill="1" applyBorder="1" applyAlignment="1" applyProtection="1">
      <alignment vertical="top" wrapText="1" readingOrder="1"/>
      <protection/>
    </xf>
    <xf numFmtId="0" fontId="28" fillId="0" borderId="0" xfId="42" applyFill="1" applyBorder="1" applyAlignment="1" applyProtection="1">
      <alignment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28" fillId="0" borderId="18" xfId="42" applyFill="1" applyBorder="1" applyAlignment="1" applyProtection="1">
      <alignment horizontal="center" vertical="center" wrapText="1" readingOrder="1"/>
      <protection/>
    </xf>
    <xf numFmtId="0" fontId="0" fillId="3" borderId="18" xfId="0" applyFill="1" applyBorder="1" applyAlignment="1">
      <alignment wrapText="1" readingOrder="1"/>
    </xf>
    <xf numFmtId="0" fontId="0" fillId="3" borderId="18" xfId="0" applyFill="1" applyBorder="1" applyAlignment="1">
      <alignment horizontal="center" vertical="center" wrapText="1" readingOrder="1"/>
    </xf>
    <xf numFmtId="0" fontId="0" fillId="3" borderId="18" xfId="0" applyFill="1" applyBorder="1" applyAlignment="1">
      <alignment vertical="top" wrapText="1" readingOrder="1"/>
    </xf>
    <xf numFmtId="0" fontId="43" fillId="33" borderId="14" xfId="0" applyFont="1" applyFill="1" applyBorder="1" applyAlignment="1">
      <alignment horizontal="left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23.7109375" style="2" customWidth="1"/>
    <col min="2" max="2" width="31.8515625" style="2" customWidth="1"/>
    <col min="3" max="3" width="10.57421875" style="2" customWidth="1"/>
    <col min="4" max="4" width="57.57421875" style="2" customWidth="1"/>
    <col min="5" max="5" width="34.8515625" style="2" customWidth="1"/>
    <col min="6" max="16384" width="9.140625" style="3" customWidth="1"/>
  </cols>
  <sheetData>
    <row r="1" spans="1:5" ht="24" customHeight="1">
      <c r="A1" s="15" t="s">
        <v>0</v>
      </c>
      <c r="B1" s="15" t="s">
        <v>1</v>
      </c>
      <c r="C1" s="15" t="s">
        <v>4</v>
      </c>
      <c r="D1" s="15" t="s">
        <v>13</v>
      </c>
      <c r="E1" s="15" t="s">
        <v>80</v>
      </c>
    </row>
    <row r="2" spans="1:5" ht="15">
      <c r="A2" s="43" t="s">
        <v>2</v>
      </c>
      <c r="B2" s="51" t="s">
        <v>3</v>
      </c>
      <c r="C2" s="50">
        <v>8</v>
      </c>
      <c r="D2" s="50" t="s">
        <v>5</v>
      </c>
      <c r="E2" s="50" t="s">
        <v>5</v>
      </c>
    </row>
    <row r="3" spans="1:5" ht="30">
      <c r="A3" s="44" t="s">
        <v>7</v>
      </c>
      <c r="B3" s="49" t="s">
        <v>9</v>
      </c>
      <c r="C3" s="50">
        <v>10</v>
      </c>
      <c r="D3" s="50" t="s">
        <v>5</v>
      </c>
      <c r="E3" s="50" t="s">
        <v>5</v>
      </c>
    </row>
    <row r="4" spans="1:5" ht="30">
      <c r="A4" s="44" t="s">
        <v>10</v>
      </c>
      <c r="B4" s="49" t="s">
        <v>11</v>
      </c>
      <c r="C4" s="50" t="s">
        <v>8</v>
      </c>
      <c r="D4" s="50" t="s">
        <v>6</v>
      </c>
      <c r="E4" s="50" t="s">
        <v>5</v>
      </c>
    </row>
    <row r="5" spans="1:5" ht="15">
      <c r="A5" s="44" t="s">
        <v>12</v>
      </c>
      <c r="B5" s="51" t="s">
        <v>3</v>
      </c>
      <c r="C5" s="50">
        <v>8</v>
      </c>
      <c r="D5" s="50" t="s">
        <v>5</v>
      </c>
      <c r="E5" s="50" t="s">
        <v>5</v>
      </c>
    </row>
    <row r="6" spans="1:5" ht="30">
      <c r="A6" s="44" t="s">
        <v>14</v>
      </c>
      <c r="B6" s="44"/>
      <c r="C6" s="47"/>
      <c r="D6" s="47"/>
      <c r="E6" s="47"/>
    </row>
    <row r="7" spans="1:5" ht="15">
      <c r="A7" s="44" t="s">
        <v>15</v>
      </c>
      <c r="B7" s="49" t="s">
        <v>16</v>
      </c>
      <c r="C7" s="50">
        <v>10</v>
      </c>
      <c r="D7" s="50" t="s">
        <v>5</v>
      </c>
      <c r="E7" s="50" t="s">
        <v>5</v>
      </c>
    </row>
    <row r="8" spans="1:5" ht="15">
      <c r="A8" s="44" t="s">
        <v>17</v>
      </c>
      <c r="B8" s="43"/>
      <c r="C8" s="47"/>
      <c r="D8" s="48"/>
      <c r="E8" s="47"/>
    </row>
    <row r="9" spans="1:5" ht="15">
      <c r="A9" s="44" t="s">
        <v>18</v>
      </c>
      <c r="B9" s="49" t="s">
        <v>19</v>
      </c>
      <c r="C9" s="50">
        <v>10</v>
      </c>
      <c r="D9" s="50" t="s">
        <v>5</v>
      </c>
      <c r="E9" s="50" t="s">
        <v>5</v>
      </c>
    </row>
    <row r="10" spans="1:5" ht="30">
      <c r="A10" s="44" t="s">
        <v>20</v>
      </c>
      <c r="B10" s="49" t="s">
        <v>21</v>
      </c>
      <c r="C10" s="50">
        <v>9</v>
      </c>
      <c r="D10" s="50" t="s">
        <v>5</v>
      </c>
      <c r="E10" s="50" t="s">
        <v>5</v>
      </c>
    </row>
    <row r="11" spans="1:5" ht="15">
      <c r="A11" s="44" t="s">
        <v>22</v>
      </c>
      <c r="B11" s="49" t="s">
        <v>23</v>
      </c>
      <c r="C11" s="50">
        <v>10</v>
      </c>
      <c r="D11" s="50" t="s">
        <v>5</v>
      </c>
      <c r="E11" s="50" t="s">
        <v>5</v>
      </c>
    </row>
    <row r="12" spans="1:5" ht="15">
      <c r="A12" s="44" t="s">
        <v>24</v>
      </c>
      <c r="B12" s="44"/>
      <c r="C12" s="47"/>
      <c r="D12" s="48"/>
      <c r="E12" s="47"/>
    </row>
    <row r="13" spans="1:5" ht="30">
      <c r="A13" s="44" t="s">
        <v>25</v>
      </c>
      <c r="B13" s="44"/>
      <c r="C13" s="47"/>
      <c r="D13" s="48"/>
      <c r="E13" s="47"/>
    </row>
    <row r="14" spans="1:5" ht="30">
      <c r="A14" s="44" t="s">
        <v>26</v>
      </c>
      <c r="B14" s="43"/>
      <c r="C14" s="47"/>
      <c r="D14" s="48"/>
      <c r="E14" s="47"/>
    </row>
    <row r="15" spans="1:5" ht="15">
      <c r="A15" s="44" t="s">
        <v>27</v>
      </c>
      <c r="B15" s="49" t="s">
        <v>19</v>
      </c>
      <c r="C15" s="50">
        <v>10</v>
      </c>
      <c r="D15" s="50" t="s">
        <v>5</v>
      </c>
      <c r="E15" s="50" t="s">
        <v>5</v>
      </c>
    </row>
    <row r="16" spans="1:5" ht="15">
      <c r="A16" s="44" t="s">
        <v>28</v>
      </c>
      <c r="B16" s="49" t="s">
        <v>23</v>
      </c>
      <c r="C16" s="50">
        <v>10</v>
      </c>
      <c r="D16" s="50" t="s">
        <v>5</v>
      </c>
      <c r="E16" s="50" t="s">
        <v>5</v>
      </c>
    </row>
    <row r="17" spans="1:5" ht="15">
      <c r="A17" s="44"/>
      <c r="B17" s="49" t="s">
        <v>29</v>
      </c>
      <c r="C17" s="50">
        <v>10</v>
      </c>
      <c r="D17" s="50" t="s">
        <v>5</v>
      </c>
      <c r="E17" s="50" t="s">
        <v>5</v>
      </c>
    </row>
    <row r="18" spans="1:5" ht="30">
      <c r="A18" s="44" t="s">
        <v>30</v>
      </c>
      <c r="B18" s="43"/>
      <c r="C18" s="47"/>
      <c r="D18" s="48"/>
      <c r="E18" s="47"/>
    </row>
    <row r="19" spans="1:5" ht="15">
      <c r="A19" s="44" t="s">
        <v>31</v>
      </c>
      <c r="B19" s="43"/>
      <c r="C19" s="47"/>
      <c r="D19" s="48"/>
      <c r="E19" s="47"/>
    </row>
    <row r="20" spans="1:5" ht="15">
      <c r="A20" s="44" t="s">
        <v>32</v>
      </c>
      <c r="B20" s="43"/>
      <c r="C20" s="47"/>
      <c r="D20" s="48"/>
      <c r="E20" s="47"/>
    </row>
    <row r="21" spans="1:5" ht="15">
      <c r="A21" s="44" t="s">
        <v>33</v>
      </c>
      <c r="B21" s="43"/>
      <c r="C21" s="47"/>
      <c r="D21" s="48"/>
      <c r="E21" s="47"/>
    </row>
    <row r="22" spans="1:5" ht="15">
      <c r="A22" s="44" t="s">
        <v>34</v>
      </c>
      <c r="B22" s="43"/>
      <c r="C22" s="47"/>
      <c r="D22" s="48"/>
      <c r="E22" s="47"/>
    </row>
    <row r="23" spans="1:5" ht="15">
      <c r="A23" s="44" t="s">
        <v>35</v>
      </c>
      <c r="B23" s="43"/>
      <c r="C23" s="47"/>
      <c r="D23" s="48"/>
      <c r="E23" s="47"/>
    </row>
    <row r="24" spans="1:5" ht="15">
      <c r="A24" s="44" t="s">
        <v>36</v>
      </c>
      <c r="B24" s="49" t="s">
        <v>37</v>
      </c>
      <c r="C24" s="50">
        <v>10</v>
      </c>
      <c r="D24" s="50" t="s">
        <v>5</v>
      </c>
      <c r="E24" s="50" t="s">
        <v>5</v>
      </c>
    </row>
    <row r="25" spans="1:5" ht="30">
      <c r="A25" s="44" t="s">
        <v>38</v>
      </c>
      <c r="B25" s="49" t="s">
        <v>37</v>
      </c>
      <c r="C25" s="50">
        <v>10</v>
      </c>
      <c r="D25" s="50" t="s">
        <v>5</v>
      </c>
      <c r="E25" s="50" t="s">
        <v>5</v>
      </c>
    </row>
    <row r="26" spans="1:5" ht="30">
      <c r="A26" s="44"/>
      <c r="B26" s="49" t="s">
        <v>39</v>
      </c>
      <c r="C26" s="50">
        <v>8</v>
      </c>
      <c r="D26" s="50" t="s">
        <v>5</v>
      </c>
      <c r="E26" s="50" t="s">
        <v>40</v>
      </c>
    </row>
    <row r="27" spans="1:5" ht="30">
      <c r="A27" s="44" t="s">
        <v>41</v>
      </c>
      <c r="B27" s="49" t="s">
        <v>37</v>
      </c>
      <c r="C27" s="50">
        <v>10</v>
      </c>
      <c r="D27" s="50" t="s">
        <v>5</v>
      </c>
      <c r="E27" s="50" t="s">
        <v>5</v>
      </c>
    </row>
    <row r="28" spans="1:5" ht="15">
      <c r="A28" s="44" t="s">
        <v>42</v>
      </c>
      <c r="B28" s="44"/>
      <c r="C28" s="47"/>
      <c r="D28" s="48"/>
      <c r="E28" s="47"/>
    </row>
    <row r="29" spans="1:5" ht="15">
      <c r="A29" s="44" t="s">
        <v>43</v>
      </c>
      <c r="B29" s="44"/>
      <c r="C29" s="47"/>
      <c r="D29" s="48"/>
      <c r="E29" s="47"/>
    </row>
    <row r="30" spans="1:5" ht="15">
      <c r="A30" s="44" t="s">
        <v>44</v>
      </c>
      <c r="B30" s="44"/>
      <c r="C30" s="47"/>
      <c r="D30" s="48"/>
      <c r="E30" s="47"/>
    </row>
    <row r="31" spans="1:5" ht="15">
      <c r="A31" s="44" t="s">
        <v>45</v>
      </c>
      <c r="B31" s="44"/>
      <c r="C31" s="47"/>
      <c r="D31" s="47"/>
      <c r="E31" s="47"/>
    </row>
    <row r="32" spans="1:5" ht="15">
      <c r="A32" s="44" t="s">
        <v>46</v>
      </c>
      <c r="B32" s="44"/>
      <c r="C32" s="47"/>
      <c r="D32" s="47"/>
      <c r="E32" s="47"/>
    </row>
    <row r="33" spans="1:5" ht="30">
      <c r="A33" s="44" t="s">
        <v>47</v>
      </c>
      <c r="B33" s="44"/>
      <c r="C33" s="47"/>
      <c r="D33" s="47"/>
      <c r="E33" s="47"/>
    </row>
    <row r="34" spans="1:5" ht="45">
      <c r="A34" s="44" t="s">
        <v>48</v>
      </c>
      <c r="B34" s="49" t="s">
        <v>49</v>
      </c>
      <c r="C34" s="50" t="s">
        <v>50</v>
      </c>
      <c r="D34" s="50" t="s">
        <v>5</v>
      </c>
      <c r="E34" s="50" t="s">
        <v>5</v>
      </c>
    </row>
    <row r="35" spans="1:5" ht="30">
      <c r="A35" s="44"/>
      <c r="B35" s="49" t="s">
        <v>51</v>
      </c>
      <c r="C35" s="50" t="s">
        <v>8</v>
      </c>
      <c r="D35" s="50" t="s">
        <v>5</v>
      </c>
      <c r="E35" s="50" t="s">
        <v>5</v>
      </c>
    </row>
    <row r="36" spans="1:5" ht="15">
      <c r="A36" s="44" t="s">
        <v>52</v>
      </c>
      <c r="B36" s="44"/>
      <c r="C36" s="47"/>
      <c r="D36" s="47"/>
      <c r="E36" s="47"/>
    </row>
    <row r="37" spans="1:5" ht="15">
      <c r="A37" s="44" t="s">
        <v>53</v>
      </c>
      <c r="B37" s="44"/>
      <c r="C37" s="47"/>
      <c r="D37" s="47"/>
      <c r="E37" s="47"/>
    </row>
    <row r="38" spans="1:5" ht="15">
      <c r="A38" s="44" t="s">
        <v>54</v>
      </c>
      <c r="B38" s="44"/>
      <c r="C38" s="47"/>
      <c r="D38" s="47"/>
      <c r="E38" s="47"/>
    </row>
    <row r="39" spans="1:5" ht="15">
      <c r="A39" s="44" t="s">
        <v>55</v>
      </c>
      <c r="B39" s="44"/>
      <c r="C39" s="47"/>
      <c r="D39" s="48"/>
      <c r="E39" s="47"/>
    </row>
    <row r="40" spans="1:5" ht="30">
      <c r="A40" s="44" t="s">
        <v>56</v>
      </c>
      <c r="B40" s="49" t="s">
        <v>57</v>
      </c>
      <c r="C40" s="50">
        <v>10</v>
      </c>
      <c r="D40" s="50" t="s">
        <v>5</v>
      </c>
      <c r="E40" s="50" t="s">
        <v>5</v>
      </c>
    </row>
    <row r="41" spans="1:5" ht="30">
      <c r="A41" s="44"/>
      <c r="B41" s="49" t="s">
        <v>58</v>
      </c>
      <c r="C41" s="50">
        <v>10</v>
      </c>
      <c r="D41" s="50" t="s">
        <v>5</v>
      </c>
      <c r="E41" s="50" t="s">
        <v>59</v>
      </c>
    </row>
    <row r="42" ht="15">
      <c r="D42" s="46"/>
    </row>
    <row r="44" spans="2:5" ht="15">
      <c r="B44" s="1"/>
      <c r="C44" s="1"/>
      <c r="D44" s="45"/>
      <c r="E44" s="1"/>
    </row>
    <row r="45" ht="15">
      <c r="D45" s="46"/>
    </row>
    <row r="46" ht="15">
      <c r="A46" s="2" t="s">
        <v>60</v>
      </c>
    </row>
    <row r="47" ht="15">
      <c r="A47" s="2" t="s">
        <v>61</v>
      </c>
    </row>
    <row r="48" ht="15">
      <c r="A48" s="2" t="s">
        <v>62</v>
      </c>
    </row>
    <row r="49" spans="1:4" ht="15">
      <c r="A49" s="2" t="s">
        <v>63</v>
      </c>
      <c r="D49" s="46"/>
    </row>
    <row r="50" ht="15">
      <c r="D50" s="46"/>
    </row>
    <row r="51" spans="1:5" ht="15">
      <c r="A51" s="2" t="s">
        <v>64</v>
      </c>
      <c r="B51" s="1" t="s">
        <v>3</v>
      </c>
      <c r="C51" s="1">
        <v>10</v>
      </c>
      <c r="D51" s="1" t="s">
        <v>5</v>
      </c>
      <c r="E51" s="1" t="s">
        <v>5</v>
      </c>
    </row>
    <row r="52" spans="1:4" ht="15">
      <c r="A52" s="2" t="s">
        <v>65</v>
      </c>
      <c r="D52" s="46"/>
    </row>
    <row r="53" spans="1:4" ht="15">
      <c r="A53" s="2" t="s">
        <v>66</v>
      </c>
      <c r="D53" s="46"/>
    </row>
    <row r="54" spans="1:4" ht="15">
      <c r="A54" s="2" t="s">
        <v>67</v>
      </c>
      <c r="D54" s="46"/>
    </row>
    <row r="55" spans="1:4" ht="15">
      <c r="A55" s="2" t="s">
        <v>68</v>
      </c>
      <c r="D55" s="46"/>
    </row>
    <row r="56" spans="1:5" ht="30">
      <c r="A56" s="2" t="s">
        <v>69</v>
      </c>
      <c r="B56" s="2" t="s">
        <v>70</v>
      </c>
      <c r="C56" s="2">
        <v>10</v>
      </c>
      <c r="D56" s="2" t="s">
        <v>5</v>
      </c>
      <c r="E56" s="2" t="s">
        <v>5</v>
      </c>
    </row>
    <row r="57" spans="1:5" ht="15">
      <c r="A57" s="2" t="s">
        <v>71</v>
      </c>
      <c r="B57" s="1" t="s">
        <v>3</v>
      </c>
      <c r="C57" s="1">
        <v>5</v>
      </c>
      <c r="D57" s="1" t="s">
        <v>5</v>
      </c>
      <c r="E57" s="1" t="s">
        <v>5</v>
      </c>
    </row>
    <row r="58" spans="1:5" ht="15">
      <c r="A58" s="2" t="s">
        <v>72</v>
      </c>
      <c r="B58" s="2" t="s">
        <v>73</v>
      </c>
      <c r="C58" s="2">
        <v>10</v>
      </c>
      <c r="D58" s="2" t="s">
        <v>5</v>
      </c>
      <c r="E58" s="2" t="s">
        <v>5</v>
      </c>
    </row>
    <row r="59" ht="15">
      <c r="A59" s="2" t="s">
        <v>74</v>
      </c>
    </row>
    <row r="60" ht="15">
      <c r="A60" s="2" t="s">
        <v>75</v>
      </c>
    </row>
    <row r="61" spans="1:5" ht="15">
      <c r="A61" s="2" t="s">
        <v>76</v>
      </c>
      <c r="B61" s="1"/>
      <c r="C61" s="1"/>
      <c r="D61" s="45"/>
      <c r="E61" s="1"/>
    </row>
    <row r="62" ht="15">
      <c r="A62" s="2" t="s">
        <v>77</v>
      </c>
    </row>
    <row r="63" ht="15">
      <c r="A63" s="2" t="s">
        <v>78</v>
      </c>
    </row>
    <row r="64" spans="2:5" ht="15">
      <c r="B64" s="2" t="s">
        <v>37</v>
      </c>
      <c r="C64" s="2">
        <v>10</v>
      </c>
      <c r="D64" s="2" t="s">
        <v>5</v>
      </c>
      <c r="E64" s="2" t="s">
        <v>5</v>
      </c>
    </row>
    <row r="65" spans="2:5" ht="30">
      <c r="B65" s="2" t="s">
        <v>79</v>
      </c>
      <c r="C65" s="2">
        <v>9</v>
      </c>
      <c r="D65" s="2" t="s">
        <v>5</v>
      </c>
      <c r="E65" s="2" t="s">
        <v>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76"/>
  <sheetViews>
    <sheetView zoomScalePageLayoutView="0" workbookViewId="0" topLeftCell="A1">
      <selection activeCell="A39" sqref="A39:A41"/>
    </sheetView>
  </sheetViews>
  <sheetFormatPr defaultColWidth="9.140625" defaultRowHeight="15"/>
  <cols>
    <col min="1" max="1" width="13.7109375" style="6" customWidth="1"/>
    <col min="2" max="2" width="23.421875" style="13" customWidth="1"/>
    <col min="3" max="11" width="3.00390625" style="29" customWidth="1"/>
    <col min="12" max="12" width="3.00390625" style="30" customWidth="1"/>
    <col min="13" max="67" width="3.00390625" style="29" customWidth="1"/>
    <col min="68" max="68" width="6.7109375" style="6" customWidth="1"/>
    <col min="69" max="69" width="7.7109375" style="6" customWidth="1"/>
    <col min="70" max="70" width="6.7109375" style="6" customWidth="1"/>
    <col min="71" max="89" width="2.7109375" style="4" customWidth="1"/>
    <col min="90" max="16384" width="9.140625" style="4" customWidth="1"/>
  </cols>
  <sheetData>
    <row r="1" spans="1:70" ht="36.75" customHeight="1" thickBot="1">
      <c r="A1" s="14" t="s">
        <v>89</v>
      </c>
      <c r="B1" s="16" t="s">
        <v>0</v>
      </c>
      <c r="BP1" s="17" t="s">
        <v>82</v>
      </c>
      <c r="BQ1" s="17" t="s">
        <v>83</v>
      </c>
      <c r="BR1" s="6" t="s">
        <v>84</v>
      </c>
    </row>
    <row r="2" spans="1:70" ht="19.5" customHeight="1">
      <c r="A2" s="53" t="s">
        <v>90</v>
      </c>
      <c r="B2" s="7" t="s">
        <v>2</v>
      </c>
      <c r="C2" s="31">
        <v>9</v>
      </c>
      <c r="D2" s="31">
        <v>8</v>
      </c>
      <c r="E2" s="31">
        <v>9</v>
      </c>
      <c r="F2" s="31">
        <v>9</v>
      </c>
      <c r="G2" s="31">
        <v>7</v>
      </c>
      <c r="H2" s="32" t="s">
        <v>81</v>
      </c>
      <c r="I2" s="31">
        <v>9</v>
      </c>
      <c r="J2" s="31">
        <v>7</v>
      </c>
      <c r="K2" s="31">
        <v>9</v>
      </c>
      <c r="L2" s="33">
        <v>6</v>
      </c>
      <c r="M2" s="31">
        <v>8</v>
      </c>
      <c r="N2" s="32">
        <v>4</v>
      </c>
      <c r="O2" s="31">
        <v>6</v>
      </c>
      <c r="P2" s="31">
        <v>9</v>
      </c>
      <c r="Q2" s="32">
        <v>10</v>
      </c>
      <c r="R2" s="31">
        <v>9</v>
      </c>
      <c r="S2" s="31">
        <v>5</v>
      </c>
      <c r="T2" s="31">
        <v>8</v>
      </c>
      <c r="U2" s="31">
        <v>5</v>
      </c>
      <c r="V2" s="32">
        <v>4</v>
      </c>
      <c r="W2" s="31">
        <v>6</v>
      </c>
      <c r="X2" s="31">
        <v>8</v>
      </c>
      <c r="Y2" s="31">
        <v>6</v>
      </c>
      <c r="Z2" s="31">
        <v>5</v>
      </c>
      <c r="AA2" s="32">
        <v>10</v>
      </c>
      <c r="AB2" s="31">
        <v>8</v>
      </c>
      <c r="AC2" s="31">
        <v>7</v>
      </c>
      <c r="AD2" s="31">
        <v>9</v>
      </c>
      <c r="AE2" s="31">
        <v>4</v>
      </c>
      <c r="AF2" s="31">
        <v>9</v>
      </c>
      <c r="AG2" s="31">
        <v>8</v>
      </c>
      <c r="AH2" s="31">
        <v>9</v>
      </c>
      <c r="AI2" s="31">
        <v>9</v>
      </c>
      <c r="AJ2" s="31">
        <v>9</v>
      </c>
      <c r="AK2" s="31">
        <v>9</v>
      </c>
      <c r="AL2" s="31">
        <v>7</v>
      </c>
      <c r="AM2" s="31">
        <v>8</v>
      </c>
      <c r="AN2" s="31">
        <v>8</v>
      </c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21">
        <f>SUM(C2:G2,I2:M2,O2:P2,R2:U2,W2:Z2,AB2:AN2)</f>
        <v>252</v>
      </c>
      <c r="BQ2" s="21">
        <v>33</v>
      </c>
      <c r="BR2" s="22">
        <f>BP2/BQ2</f>
        <v>7.636363636363637</v>
      </c>
    </row>
    <row r="3" spans="1:70" ht="19.5" customHeight="1">
      <c r="A3" s="56"/>
      <c r="B3" s="8" t="s">
        <v>7</v>
      </c>
      <c r="C3" s="34">
        <v>9</v>
      </c>
      <c r="D3" s="35">
        <v>10</v>
      </c>
      <c r="E3" s="35">
        <v>8</v>
      </c>
      <c r="F3" s="34">
        <v>9</v>
      </c>
      <c r="G3" s="34">
        <v>8</v>
      </c>
      <c r="H3" s="34">
        <v>10</v>
      </c>
      <c r="I3" s="35">
        <v>7</v>
      </c>
      <c r="J3" s="34">
        <v>9</v>
      </c>
      <c r="K3" s="35" t="s">
        <v>85</v>
      </c>
      <c r="L3" s="36">
        <v>10</v>
      </c>
      <c r="M3" s="34">
        <v>9</v>
      </c>
      <c r="N3" s="34">
        <v>9</v>
      </c>
      <c r="O3" s="34">
        <v>10</v>
      </c>
      <c r="P3" s="34">
        <v>8</v>
      </c>
      <c r="Q3" s="34">
        <v>10</v>
      </c>
      <c r="R3" s="34">
        <v>10</v>
      </c>
      <c r="S3" s="34">
        <v>10</v>
      </c>
      <c r="T3" s="34">
        <v>10</v>
      </c>
      <c r="U3" s="34">
        <v>10</v>
      </c>
      <c r="V3" s="34">
        <v>8</v>
      </c>
      <c r="W3" s="34">
        <v>9</v>
      </c>
      <c r="X3" s="34">
        <v>9</v>
      </c>
      <c r="Y3" s="34">
        <v>10</v>
      </c>
      <c r="Z3" s="34">
        <v>8</v>
      </c>
      <c r="AA3" s="34">
        <v>10</v>
      </c>
      <c r="AB3" s="34">
        <v>9</v>
      </c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23">
        <f>SUM(C3,F3:H3,J3,M3:AB3)</f>
        <v>194</v>
      </c>
      <c r="BQ3" s="23">
        <v>21</v>
      </c>
      <c r="BR3" s="24">
        <f>BP3/BQ3</f>
        <v>9.238095238095237</v>
      </c>
    </row>
    <row r="4" spans="1:73" ht="19.5" customHeight="1" thickBot="1">
      <c r="A4" s="57"/>
      <c r="B4" s="9"/>
      <c r="C4" s="37"/>
      <c r="D4" s="38"/>
      <c r="E4" s="38"/>
      <c r="F4" s="37"/>
      <c r="G4" s="37"/>
      <c r="H4" s="37"/>
      <c r="I4" s="38"/>
      <c r="J4" s="37"/>
      <c r="K4" s="38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25"/>
      <c r="BQ4" s="25"/>
      <c r="BR4" s="26">
        <f>+SUM(BR2:BR3)</f>
        <v>16.874458874458874</v>
      </c>
      <c r="BS4" s="5"/>
      <c r="BT4" s="5"/>
      <c r="BU4" s="5"/>
    </row>
    <row r="5" spans="1:70" ht="19.5" customHeight="1">
      <c r="A5" s="53" t="s">
        <v>91</v>
      </c>
      <c r="B5" s="11" t="s">
        <v>10</v>
      </c>
      <c r="C5" s="31">
        <v>7</v>
      </c>
      <c r="D5" s="31">
        <v>7</v>
      </c>
      <c r="E5" s="31">
        <v>6</v>
      </c>
      <c r="F5" s="31">
        <v>8</v>
      </c>
      <c r="G5" s="31">
        <v>5</v>
      </c>
      <c r="H5" s="31">
        <v>5</v>
      </c>
      <c r="I5" s="31">
        <v>5</v>
      </c>
      <c r="J5" s="31">
        <v>4</v>
      </c>
      <c r="K5" s="32">
        <v>10</v>
      </c>
      <c r="L5" s="33">
        <v>6</v>
      </c>
      <c r="M5" s="31">
        <v>7</v>
      </c>
      <c r="N5" s="31">
        <v>8</v>
      </c>
      <c r="O5" s="31">
        <v>6</v>
      </c>
      <c r="P5" s="31">
        <v>5</v>
      </c>
      <c r="Q5" s="31">
        <v>6</v>
      </c>
      <c r="R5" s="31">
        <v>7</v>
      </c>
      <c r="S5" s="31">
        <v>6</v>
      </c>
      <c r="T5" s="31">
        <v>9</v>
      </c>
      <c r="U5" s="32">
        <v>10</v>
      </c>
      <c r="V5" s="31">
        <v>10</v>
      </c>
      <c r="W5" s="31">
        <v>10</v>
      </c>
      <c r="X5" s="31">
        <v>4</v>
      </c>
      <c r="Y5" s="31">
        <v>4</v>
      </c>
      <c r="Z5" s="31">
        <v>10</v>
      </c>
      <c r="AA5" s="31">
        <v>3</v>
      </c>
      <c r="AB5" s="31">
        <v>4</v>
      </c>
      <c r="AC5" s="31">
        <v>8</v>
      </c>
      <c r="AD5" s="31">
        <v>10</v>
      </c>
      <c r="AE5" s="31">
        <v>3</v>
      </c>
      <c r="AF5" s="31">
        <v>10</v>
      </c>
      <c r="AG5" s="31">
        <v>3</v>
      </c>
      <c r="AH5" s="31">
        <v>3</v>
      </c>
      <c r="AI5" s="31">
        <v>4</v>
      </c>
      <c r="AJ5" s="31">
        <v>5</v>
      </c>
      <c r="AK5" s="31">
        <v>8</v>
      </c>
      <c r="AL5" s="31">
        <v>9</v>
      </c>
      <c r="AM5" s="31">
        <v>10</v>
      </c>
      <c r="AN5" s="31">
        <v>3</v>
      </c>
      <c r="AO5" s="32">
        <v>2</v>
      </c>
      <c r="AP5" s="31">
        <v>10</v>
      </c>
      <c r="AQ5" s="31">
        <v>5</v>
      </c>
      <c r="AR5" s="31">
        <v>4</v>
      </c>
      <c r="AS5" s="31">
        <v>4</v>
      </c>
      <c r="AT5" s="31">
        <v>5</v>
      </c>
      <c r="AU5" s="31">
        <v>3</v>
      </c>
      <c r="AV5" s="31">
        <v>4</v>
      </c>
      <c r="AW5" s="32">
        <v>2</v>
      </c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21">
        <f>SUM(C5:J5,L5:T5,V5:AN5,AP5:AV5)</f>
        <v>263</v>
      </c>
      <c r="BQ5" s="21">
        <v>43</v>
      </c>
      <c r="BR5" s="22">
        <f>BP5/BQ5</f>
        <v>6.116279069767442</v>
      </c>
    </row>
    <row r="6" spans="1:70" ht="19.5" customHeight="1">
      <c r="A6" s="54"/>
      <c r="B6" s="8" t="s">
        <v>12</v>
      </c>
      <c r="C6" s="35">
        <v>10</v>
      </c>
      <c r="D6" s="35">
        <v>10</v>
      </c>
      <c r="E6" s="34">
        <v>6</v>
      </c>
      <c r="F6" s="34">
        <v>10</v>
      </c>
      <c r="G6" s="34">
        <v>4</v>
      </c>
      <c r="H6" s="35" t="s">
        <v>86</v>
      </c>
      <c r="I6" s="34">
        <v>7</v>
      </c>
      <c r="J6" s="34">
        <v>8</v>
      </c>
      <c r="K6" s="34">
        <v>6</v>
      </c>
      <c r="L6" s="39">
        <v>10</v>
      </c>
      <c r="M6" s="34">
        <v>5</v>
      </c>
      <c r="N6" s="34">
        <v>6</v>
      </c>
      <c r="O6" s="34">
        <v>7</v>
      </c>
      <c r="P6" s="34">
        <v>5</v>
      </c>
      <c r="Q6" s="34">
        <v>10</v>
      </c>
      <c r="R6" s="34">
        <v>9</v>
      </c>
      <c r="S6" s="34">
        <v>10</v>
      </c>
      <c r="T6" s="34">
        <v>4</v>
      </c>
      <c r="U6" s="34">
        <v>6</v>
      </c>
      <c r="V6" s="35">
        <v>2</v>
      </c>
      <c r="W6" s="34">
        <v>4</v>
      </c>
      <c r="X6" s="34">
        <v>4</v>
      </c>
      <c r="Y6" s="35">
        <v>3</v>
      </c>
      <c r="Z6" s="34">
        <v>3</v>
      </c>
      <c r="AA6" s="34">
        <v>5</v>
      </c>
      <c r="AB6" s="34">
        <v>9</v>
      </c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23">
        <f>SUM(E6:G6,I6:U6,W6:X6,Z6:AB6)</f>
        <v>138</v>
      </c>
      <c r="BQ6" s="23">
        <v>21</v>
      </c>
      <c r="BR6" s="24">
        <f>BP6/BQ6</f>
        <v>6.571428571428571</v>
      </c>
    </row>
    <row r="7" spans="1:70" ht="19.5" customHeight="1">
      <c r="A7" s="54"/>
      <c r="B7" s="8" t="s">
        <v>14</v>
      </c>
      <c r="C7" s="34">
        <v>9</v>
      </c>
      <c r="D7" s="35">
        <v>10</v>
      </c>
      <c r="E7" s="35">
        <v>10</v>
      </c>
      <c r="F7" s="34">
        <v>6</v>
      </c>
      <c r="G7" s="34">
        <v>10</v>
      </c>
      <c r="H7" s="34">
        <v>6</v>
      </c>
      <c r="I7" s="35">
        <v>6</v>
      </c>
      <c r="J7" s="34">
        <v>10</v>
      </c>
      <c r="K7" s="34">
        <v>10</v>
      </c>
      <c r="L7" s="36">
        <v>5</v>
      </c>
      <c r="M7" s="34">
        <v>6</v>
      </c>
      <c r="N7" s="34">
        <v>8</v>
      </c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23">
        <f>SUM(C7,F7:H7,J7:K7,M7:N7)</f>
        <v>65</v>
      </c>
      <c r="BQ7" s="23">
        <v>8</v>
      </c>
      <c r="BR7" s="24">
        <f>BP7/BQ7</f>
        <v>8.125</v>
      </c>
    </row>
    <row r="8" spans="1:70" ht="19.5" customHeight="1" thickBot="1">
      <c r="A8" s="55"/>
      <c r="B8" s="10"/>
      <c r="C8" s="37"/>
      <c r="D8" s="38"/>
      <c r="E8" s="38"/>
      <c r="F8" s="37"/>
      <c r="G8" s="37"/>
      <c r="H8" s="37"/>
      <c r="I8" s="38"/>
      <c r="J8" s="37"/>
      <c r="K8" s="37"/>
      <c r="L8" s="38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25"/>
      <c r="BQ8" s="25"/>
      <c r="BR8" s="26">
        <f>SUM(BR5:BR7)</f>
        <v>20.812707641196013</v>
      </c>
    </row>
    <row r="9" spans="1:70" ht="19.5" customHeight="1">
      <c r="A9" s="58" t="s">
        <v>92</v>
      </c>
      <c r="B9" s="8" t="s">
        <v>15</v>
      </c>
      <c r="C9" s="34">
        <v>7</v>
      </c>
      <c r="D9" s="34">
        <v>8</v>
      </c>
      <c r="E9" s="35" t="s">
        <v>87</v>
      </c>
      <c r="F9" s="34">
        <v>7</v>
      </c>
      <c r="G9" s="35">
        <v>10</v>
      </c>
      <c r="H9" s="35">
        <v>6</v>
      </c>
      <c r="I9" s="34">
        <v>9</v>
      </c>
      <c r="J9" s="35">
        <v>10</v>
      </c>
      <c r="K9" s="34">
        <v>8</v>
      </c>
      <c r="L9" s="39">
        <v>10</v>
      </c>
      <c r="M9" s="34">
        <v>7</v>
      </c>
      <c r="N9" s="34">
        <v>10</v>
      </c>
      <c r="O9" s="34">
        <v>10</v>
      </c>
      <c r="P9" s="34">
        <v>9</v>
      </c>
      <c r="Q9" s="34">
        <v>10</v>
      </c>
      <c r="R9" s="34">
        <v>7</v>
      </c>
      <c r="S9" s="34">
        <v>10</v>
      </c>
      <c r="T9" s="35">
        <v>6</v>
      </c>
      <c r="U9" s="34">
        <v>7</v>
      </c>
      <c r="V9" s="34">
        <v>8</v>
      </c>
      <c r="W9" s="34">
        <v>10</v>
      </c>
      <c r="X9" s="34">
        <v>10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23">
        <f>SUM(C9:D9,F9,I9,K9,L9,M9:S9,U9:X9)</f>
        <v>147</v>
      </c>
      <c r="BQ9" s="23">
        <v>17</v>
      </c>
      <c r="BR9" s="24">
        <f aca="true" t="shared" si="0" ref="BR9:BR73">BP9/BQ9</f>
        <v>8.647058823529411</v>
      </c>
    </row>
    <row r="10" spans="1:70" ht="19.5" customHeight="1">
      <c r="A10" s="59"/>
      <c r="B10" s="8" t="s">
        <v>17</v>
      </c>
      <c r="C10" s="34">
        <v>8</v>
      </c>
      <c r="D10" s="35">
        <v>10</v>
      </c>
      <c r="E10" s="34">
        <v>8</v>
      </c>
      <c r="F10" s="35">
        <v>10</v>
      </c>
      <c r="G10" s="34">
        <v>10</v>
      </c>
      <c r="H10" s="35">
        <v>6</v>
      </c>
      <c r="I10" s="34">
        <v>10</v>
      </c>
      <c r="J10" s="34">
        <v>10</v>
      </c>
      <c r="K10" s="34">
        <v>8</v>
      </c>
      <c r="L10" s="39">
        <v>9</v>
      </c>
      <c r="M10" s="34">
        <v>7</v>
      </c>
      <c r="N10" s="34">
        <v>10</v>
      </c>
      <c r="O10" s="34">
        <v>9</v>
      </c>
      <c r="P10" s="34">
        <v>8</v>
      </c>
      <c r="Q10" s="34">
        <v>9</v>
      </c>
      <c r="R10" s="34">
        <v>9</v>
      </c>
      <c r="S10" s="34">
        <v>7</v>
      </c>
      <c r="T10" s="35">
        <v>5</v>
      </c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23">
        <f>SUM(C10,E10,G10,I10,J10,K10,L10,M10,N10,O10,P10,Q10,R10,S10)</f>
        <v>122</v>
      </c>
      <c r="BQ10" s="23">
        <v>14</v>
      </c>
      <c r="BR10" s="24">
        <f t="shared" si="0"/>
        <v>8.714285714285714</v>
      </c>
    </row>
    <row r="11" spans="1:70" ht="19.5" customHeight="1">
      <c r="A11" s="59"/>
      <c r="B11" s="8" t="s">
        <v>18</v>
      </c>
      <c r="C11" s="35" t="s">
        <v>88</v>
      </c>
      <c r="D11" s="35">
        <v>10</v>
      </c>
      <c r="E11" s="35">
        <v>10</v>
      </c>
      <c r="F11" s="34">
        <v>10</v>
      </c>
      <c r="G11" s="34">
        <v>10</v>
      </c>
      <c r="H11" s="34">
        <v>10</v>
      </c>
      <c r="I11" s="34">
        <v>10</v>
      </c>
      <c r="J11" s="34">
        <v>10</v>
      </c>
      <c r="K11" s="34">
        <v>10</v>
      </c>
      <c r="L11" s="39">
        <v>10</v>
      </c>
      <c r="M11" s="34">
        <v>10</v>
      </c>
      <c r="N11" s="34">
        <v>10</v>
      </c>
      <c r="O11" s="34">
        <v>10</v>
      </c>
      <c r="P11" s="34">
        <v>10</v>
      </c>
      <c r="Q11" s="34">
        <v>10</v>
      </c>
      <c r="R11" s="35">
        <v>9</v>
      </c>
      <c r="S11" s="34">
        <v>10</v>
      </c>
      <c r="T11" s="34">
        <v>10</v>
      </c>
      <c r="U11" s="35">
        <v>9</v>
      </c>
      <c r="V11" s="34">
        <v>10</v>
      </c>
      <c r="W11" s="34">
        <v>10</v>
      </c>
      <c r="X11" s="34">
        <v>10</v>
      </c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23">
        <f>SUM(F11:Q11,S11:T11,V11:X11)</f>
        <v>170</v>
      </c>
      <c r="BQ11" s="23">
        <v>17</v>
      </c>
      <c r="BR11" s="24">
        <f t="shared" si="0"/>
        <v>10</v>
      </c>
    </row>
    <row r="12" spans="1:70" ht="19.5" customHeight="1" thickBot="1">
      <c r="A12" s="59"/>
      <c r="B12" s="18"/>
      <c r="C12" s="40"/>
      <c r="D12" s="40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0"/>
      <c r="S12" s="41"/>
      <c r="T12" s="41"/>
      <c r="U12" s="40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27"/>
      <c r="BQ12" s="27"/>
      <c r="BR12" s="28">
        <f>SUM(BR9:BR11)</f>
        <v>27.361344537815125</v>
      </c>
    </row>
    <row r="13" spans="1:70" ht="19.5" customHeight="1">
      <c r="A13" s="53" t="s">
        <v>99</v>
      </c>
      <c r="B13" s="19" t="s">
        <v>20</v>
      </c>
      <c r="C13" s="32" t="s">
        <v>93</v>
      </c>
      <c r="D13" s="31">
        <v>9</v>
      </c>
      <c r="E13" s="32">
        <v>10</v>
      </c>
      <c r="F13" s="31">
        <v>8</v>
      </c>
      <c r="G13" s="31">
        <v>8</v>
      </c>
      <c r="H13" s="32">
        <v>10</v>
      </c>
      <c r="I13" s="31">
        <v>6</v>
      </c>
      <c r="J13" s="31">
        <v>9</v>
      </c>
      <c r="K13" s="42">
        <v>8</v>
      </c>
      <c r="L13" s="33">
        <v>9</v>
      </c>
      <c r="M13" s="31">
        <v>7</v>
      </c>
      <c r="N13" s="31">
        <v>7</v>
      </c>
      <c r="O13" s="31">
        <v>6</v>
      </c>
      <c r="P13" s="31">
        <v>7</v>
      </c>
      <c r="Q13" s="32">
        <v>3</v>
      </c>
      <c r="R13" s="31">
        <v>5</v>
      </c>
      <c r="S13" s="32">
        <v>3</v>
      </c>
      <c r="T13" s="31">
        <v>5</v>
      </c>
      <c r="U13" s="31">
        <v>6</v>
      </c>
      <c r="V13" s="31">
        <v>6</v>
      </c>
      <c r="W13" s="31">
        <v>5</v>
      </c>
      <c r="X13" s="31">
        <v>4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21">
        <f>SUM(D13,F13:G13,I13:P13,R13,T13:X13)</f>
        <v>115</v>
      </c>
      <c r="BQ13" s="21">
        <v>17</v>
      </c>
      <c r="BR13" s="22">
        <f t="shared" si="0"/>
        <v>6.764705882352941</v>
      </c>
    </row>
    <row r="14" spans="1:70" ht="19.5" customHeight="1">
      <c r="A14" s="54"/>
      <c r="B14" s="12" t="s">
        <v>22</v>
      </c>
      <c r="C14" s="35" t="s">
        <v>94</v>
      </c>
      <c r="D14" s="34">
        <v>9</v>
      </c>
      <c r="E14" s="35">
        <v>10</v>
      </c>
      <c r="F14" s="34">
        <v>9</v>
      </c>
      <c r="G14" s="34">
        <v>8</v>
      </c>
      <c r="H14" s="35">
        <v>10</v>
      </c>
      <c r="I14" s="34">
        <v>9</v>
      </c>
      <c r="J14" s="34">
        <v>10</v>
      </c>
      <c r="K14" s="35">
        <v>4</v>
      </c>
      <c r="L14" s="36">
        <v>6</v>
      </c>
      <c r="M14" s="34">
        <v>7</v>
      </c>
      <c r="N14" s="34">
        <v>10</v>
      </c>
      <c r="O14" s="34">
        <v>7</v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23">
        <f>SUM(D14,F14,G14,I14:J14,M14:O14)</f>
        <v>69</v>
      </c>
      <c r="BQ14" s="23">
        <v>8</v>
      </c>
      <c r="BR14" s="24">
        <f t="shared" si="0"/>
        <v>8.625</v>
      </c>
    </row>
    <row r="15" spans="1:70" ht="19.5" customHeight="1">
      <c r="A15" s="54"/>
      <c r="B15" s="12" t="s">
        <v>24</v>
      </c>
      <c r="C15" s="35">
        <v>10</v>
      </c>
      <c r="D15" s="34">
        <v>9</v>
      </c>
      <c r="E15" s="35">
        <v>10</v>
      </c>
      <c r="F15" s="34">
        <v>10</v>
      </c>
      <c r="G15" s="34">
        <v>10</v>
      </c>
      <c r="H15" s="34">
        <v>9</v>
      </c>
      <c r="I15" s="34">
        <v>10</v>
      </c>
      <c r="J15" s="34">
        <v>10</v>
      </c>
      <c r="K15" s="34">
        <v>10</v>
      </c>
      <c r="L15" s="39">
        <v>10</v>
      </c>
      <c r="M15" s="34">
        <v>10</v>
      </c>
      <c r="N15" s="34">
        <v>10</v>
      </c>
      <c r="O15" s="35">
        <v>6</v>
      </c>
      <c r="P15" s="35">
        <v>8</v>
      </c>
      <c r="Q15" s="34">
        <v>10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23">
        <f>SUM(D15,F15:N15,Q15)</f>
        <v>108</v>
      </c>
      <c r="BQ15" s="23">
        <v>11</v>
      </c>
      <c r="BR15" s="24">
        <f t="shared" si="0"/>
        <v>9.818181818181818</v>
      </c>
    </row>
    <row r="16" spans="1:70" ht="19.5" customHeight="1" thickBot="1">
      <c r="A16" s="55"/>
      <c r="B16" s="20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25"/>
      <c r="BQ16" s="25"/>
      <c r="BR16" s="26">
        <f>SUM(BR13:BR15)</f>
        <v>25.207887700534762</v>
      </c>
    </row>
    <row r="17" spans="1:70" ht="19.5" customHeight="1">
      <c r="A17" s="60" t="s">
        <v>95</v>
      </c>
      <c r="B17" s="19" t="s">
        <v>25</v>
      </c>
      <c r="C17" s="32">
        <v>10</v>
      </c>
      <c r="D17" s="32">
        <v>10</v>
      </c>
      <c r="E17" s="31">
        <v>10</v>
      </c>
      <c r="F17" s="31">
        <v>10</v>
      </c>
      <c r="G17" s="31">
        <v>8</v>
      </c>
      <c r="H17" s="31">
        <v>10</v>
      </c>
      <c r="I17" s="31">
        <v>10</v>
      </c>
      <c r="J17" s="31">
        <v>10</v>
      </c>
      <c r="K17" s="31">
        <v>10</v>
      </c>
      <c r="L17" s="33">
        <v>8</v>
      </c>
      <c r="M17" s="31">
        <v>10</v>
      </c>
      <c r="N17" s="31">
        <v>10</v>
      </c>
      <c r="O17" s="31">
        <v>10</v>
      </c>
      <c r="P17" s="31">
        <v>10</v>
      </c>
      <c r="Q17" s="32">
        <v>5</v>
      </c>
      <c r="R17" s="31">
        <v>8</v>
      </c>
      <c r="S17" s="31">
        <v>10</v>
      </c>
      <c r="T17" s="31">
        <v>7</v>
      </c>
      <c r="U17" s="31">
        <v>8</v>
      </c>
      <c r="V17" s="31">
        <v>9</v>
      </c>
      <c r="W17" s="31">
        <v>8</v>
      </c>
      <c r="X17" s="31">
        <v>9</v>
      </c>
      <c r="Y17" s="31">
        <v>5</v>
      </c>
      <c r="Z17" s="31">
        <v>10</v>
      </c>
      <c r="AA17" s="32">
        <v>6</v>
      </c>
      <c r="AB17" s="31">
        <v>6</v>
      </c>
      <c r="AC17" s="31">
        <v>7</v>
      </c>
      <c r="AD17" s="31">
        <v>10</v>
      </c>
      <c r="AE17" s="31">
        <v>7</v>
      </c>
      <c r="AF17" s="31">
        <v>6</v>
      </c>
      <c r="AG17" s="31">
        <v>10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21">
        <f>SUM(E17:P17,R17:Z17,AB17:AG17)</f>
        <v>236</v>
      </c>
      <c r="BQ17" s="21">
        <v>27</v>
      </c>
      <c r="BR17" s="22">
        <f t="shared" si="0"/>
        <v>8.74074074074074</v>
      </c>
    </row>
    <row r="18" spans="1:70" ht="19.5" customHeight="1">
      <c r="A18" s="56"/>
      <c r="B18" s="12" t="s">
        <v>26</v>
      </c>
      <c r="C18" s="35">
        <v>10</v>
      </c>
      <c r="D18" s="35">
        <v>10</v>
      </c>
      <c r="E18" s="34">
        <v>9</v>
      </c>
      <c r="F18" s="34">
        <v>10</v>
      </c>
      <c r="G18" s="34">
        <v>10</v>
      </c>
      <c r="H18" s="34">
        <v>10</v>
      </c>
      <c r="I18" s="34">
        <v>10</v>
      </c>
      <c r="J18" s="34">
        <v>7</v>
      </c>
      <c r="K18" s="35">
        <v>7</v>
      </c>
      <c r="L18" s="36">
        <v>6</v>
      </c>
      <c r="M18" s="34">
        <v>10</v>
      </c>
      <c r="N18" s="34">
        <v>9</v>
      </c>
      <c r="O18" s="34">
        <v>7</v>
      </c>
      <c r="P18" s="34">
        <v>7</v>
      </c>
      <c r="Q18" s="34">
        <v>10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23">
        <f>SUM(E18:J18,M18:Q18)</f>
        <v>99</v>
      </c>
      <c r="BQ18" s="23">
        <v>11</v>
      </c>
      <c r="BR18" s="24">
        <f t="shared" si="0"/>
        <v>9</v>
      </c>
    </row>
    <row r="19" spans="1:70" ht="19.5" customHeight="1">
      <c r="A19" s="56"/>
      <c r="B19" s="12" t="s">
        <v>27</v>
      </c>
      <c r="C19" s="35" t="s">
        <v>96</v>
      </c>
      <c r="D19" s="35">
        <v>10</v>
      </c>
      <c r="E19" s="35">
        <v>10</v>
      </c>
      <c r="F19" s="34">
        <v>9</v>
      </c>
      <c r="G19" s="34">
        <v>10</v>
      </c>
      <c r="H19" s="35">
        <v>9</v>
      </c>
      <c r="I19" s="35">
        <v>5</v>
      </c>
      <c r="J19" s="34">
        <v>10</v>
      </c>
      <c r="K19" s="34">
        <v>10</v>
      </c>
      <c r="L19" s="39">
        <v>10</v>
      </c>
      <c r="M19" s="34">
        <v>10</v>
      </c>
      <c r="N19" s="34">
        <v>10</v>
      </c>
      <c r="O19" s="34">
        <v>10</v>
      </c>
      <c r="P19" s="34">
        <v>10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23">
        <f>SUM(F19:G19,J19:P19)</f>
        <v>89</v>
      </c>
      <c r="BQ19" s="23">
        <v>9</v>
      </c>
      <c r="BR19" s="24">
        <f t="shared" si="0"/>
        <v>9.88888888888889</v>
      </c>
    </row>
    <row r="20" spans="1:70" ht="19.5" customHeight="1" thickBot="1">
      <c r="A20" s="57"/>
      <c r="B20" s="2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25"/>
      <c r="BQ20" s="25"/>
      <c r="BR20" s="26">
        <f>SUM(BR17:BR19)</f>
        <v>27.62962962962963</v>
      </c>
    </row>
    <row r="21" spans="1:70" ht="19.5" customHeight="1">
      <c r="A21" s="53" t="s">
        <v>100</v>
      </c>
      <c r="B21" s="19" t="s">
        <v>28</v>
      </c>
      <c r="C21" s="31">
        <v>8</v>
      </c>
      <c r="D21" s="31">
        <v>9</v>
      </c>
      <c r="E21" s="31">
        <v>9</v>
      </c>
      <c r="F21" s="31">
        <v>9</v>
      </c>
      <c r="G21" s="32" t="s">
        <v>97</v>
      </c>
      <c r="H21" s="32" t="s">
        <v>98</v>
      </c>
      <c r="I21" s="32">
        <v>10</v>
      </c>
      <c r="J21" s="32">
        <v>10</v>
      </c>
      <c r="K21" s="31">
        <v>10</v>
      </c>
      <c r="L21" s="33">
        <v>10</v>
      </c>
      <c r="M21" s="31">
        <v>8</v>
      </c>
      <c r="N21" s="31">
        <v>10</v>
      </c>
      <c r="O21" s="31">
        <v>10</v>
      </c>
      <c r="P21" s="31">
        <v>10</v>
      </c>
      <c r="Q21" s="31">
        <v>10</v>
      </c>
      <c r="R21" s="31">
        <v>9</v>
      </c>
      <c r="S21" s="31">
        <v>10</v>
      </c>
      <c r="T21" s="31">
        <v>9</v>
      </c>
      <c r="U21" s="31">
        <v>10</v>
      </c>
      <c r="V21" s="31">
        <v>10</v>
      </c>
      <c r="W21" s="31">
        <v>8</v>
      </c>
      <c r="X21" s="31">
        <v>10</v>
      </c>
      <c r="Y21" s="32">
        <v>6</v>
      </c>
      <c r="Z21" s="32">
        <v>6</v>
      </c>
      <c r="AA21" s="31">
        <v>7</v>
      </c>
      <c r="AB21" s="31">
        <v>10</v>
      </c>
      <c r="AC21" s="31">
        <v>6</v>
      </c>
      <c r="AD21" s="31">
        <v>7</v>
      </c>
      <c r="AE21" s="31">
        <v>6</v>
      </c>
      <c r="AF21" s="31">
        <v>8</v>
      </c>
      <c r="AG21" s="31">
        <v>9</v>
      </c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21">
        <f>SUM(C21:F21,K21:X21,AA21:AG21)</f>
        <v>222</v>
      </c>
      <c r="BQ21" s="21">
        <v>25</v>
      </c>
      <c r="BR21" s="22">
        <f t="shared" si="0"/>
        <v>8.88</v>
      </c>
    </row>
    <row r="22" spans="1:70" ht="19.5" customHeight="1" thickBot="1">
      <c r="A22" s="55"/>
      <c r="B22" s="20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25"/>
      <c r="BQ22" s="25"/>
      <c r="BR22" s="26">
        <f>BR21</f>
        <v>8.88</v>
      </c>
    </row>
    <row r="23" spans="1:70" ht="19.5" customHeight="1">
      <c r="A23" s="53" t="s">
        <v>101</v>
      </c>
      <c r="B23" s="19" t="s">
        <v>30</v>
      </c>
      <c r="C23" s="32">
        <v>10</v>
      </c>
      <c r="D23" s="31">
        <v>8</v>
      </c>
      <c r="E23" s="31">
        <v>10</v>
      </c>
      <c r="F23" s="31">
        <v>10</v>
      </c>
      <c r="G23" s="31">
        <v>7</v>
      </c>
      <c r="H23" s="31">
        <v>9</v>
      </c>
      <c r="I23" s="32">
        <v>10</v>
      </c>
      <c r="J23" s="31">
        <v>8</v>
      </c>
      <c r="K23" s="31">
        <v>10</v>
      </c>
      <c r="L23" s="33">
        <v>10</v>
      </c>
      <c r="M23" s="31">
        <v>8</v>
      </c>
      <c r="N23" s="31">
        <v>10</v>
      </c>
      <c r="O23" s="31">
        <v>8</v>
      </c>
      <c r="P23" s="31">
        <v>7</v>
      </c>
      <c r="Q23" s="31">
        <v>10</v>
      </c>
      <c r="R23" s="31">
        <v>9</v>
      </c>
      <c r="S23" s="31">
        <v>8</v>
      </c>
      <c r="T23" s="32">
        <v>5</v>
      </c>
      <c r="U23" s="32">
        <v>2</v>
      </c>
      <c r="V23" s="31">
        <v>9</v>
      </c>
      <c r="W23" s="31">
        <v>8</v>
      </c>
      <c r="X23" s="31">
        <v>5</v>
      </c>
      <c r="Y23" s="31">
        <v>9</v>
      </c>
      <c r="Z23" s="32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21">
        <f>SUM(D23:H23,J23:S23,V23:Y23)</f>
        <v>163</v>
      </c>
      <c r="BQ23" s="21">
        <v>19</v>
      </c>
      <c r="BR23" s="22">
        <f t="shared" si="0"/>
        <v>8.578947368421053</v>
      </c>
    </row>
    <row r="24" spans="1:70" ht="19.5" customHeight="1">
      <c r="A24" s="54"/>
      <c r="B24" s="12" t="s">
        <v>31</v>
      </c>
      <c r="C24" s="34">
        <v>8</v>
      </c>
      <c r="D24" s="34">
        <v>9</v>
      </c>
      <c r="E24" s="35">
        <v>10</v>
      </c>
      <c r="F24" s="35">
        <v>10</v>
      </c>
      <c r="G24" s="34">
        <v>10</v>
      </c>
      <c r="H24" s="34">
        <v>9</v>
      </c>
      <c r="I24" s="34">
        <v>6</v>
      </c>
      <c r="J24" s="34">
        <v>6</v>
      </c>
      <c r="K24" s="35">
        <v>5</v>
      </c>
      <c r="L24" s="36">
        <v>5</v>
      </c>
      <c r="M24" s="34">
        <v>8</v>
      </c>
      <c r="N24" s="34">
        <v>8</v>
      </c>
      <c r="O24" s="34">
        <v>10</v>
      </c>
      <c r="P24" s="34">
        <v>7</v>
      </c>
      <c r="Q24" s="34">
        <v>9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23">
        <f>SUM(C24:D24,G24:J24,M24:Q24)</f>
        <v>90</v>
      </c>
      <c r="BQ24" s="23">
        <v>11</v>
      </c>
      <c r="BR24" s="24">
        <f t="shared" si="0"/>
        <v>8.181818181818182</v>
      </c>
    </row>
    <row r="25" spans="1:70" ht="19.5" customHeight="1">
      <c r="A25" s="54"/>
      <c r="B25" s="12" t="s">
        <v>32</v>
      </c>
      <c r="C25" s="35">
        <v>10</v>
      </c>
      <c r="D25" s="35">
        <v>10</v>
      </c>
      <c r="E25" s="34">
        <v>9</v>
      </c>
      <c r="F25" s="35">
        <v>6</v>
      </c>
      <c r="G25" s="35">
        <v>8</v>
      </c>
      <c r="H25" s="34">
        <v>8</v>
      </c>
      <c r="I25" s="34">
        <v>9</v>
      </c>
      <c r="J25" s="34">
        <v>10</v>
      </c>
      <c r="K25" s="34">
        <v>8</v>
      </c>
      <c r="L25" s="39">
        <v>8</v>
      </c>
      <c r="M25" s="34">
        <v>10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23">
        <f>SUM(E25,H25:M25)</f>
        <v>62</v>
      </c>
      <c r="BQ25" s="23">
        <v>7</v>
      </c>
      <c r="BR25" s="24">
        <f t="shared" si="0"/>
        <v>8.857142857142858</v>
      </c>
    </row>
    <row r="26" spans="1:70" ht="19.5" customHeight="1" thickBot="1">
      <c r="A26" s="55"/>
      <c r="B26" s="20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25"/>
      <c r="BQ26" s="25"/>
      <c r="BR26" s="26">
        <f>SUM(BR23:BR25)</f>
        <v>25.617908407382092</v>
      </c>
    </row>
    <row r="27" spans="1:70" ht="19.5" customHeight="1">
      <c r="A27" s="53" t="s">
        <v>102</v>
      </c>
      <c r="B27" s="19" t="s">
        <v>33</v>
      </c>
      <c r="C27" s="31">
        <v>9</v>
      </c>
      <c r="D27" s="31">
        <v>7</v>
      </c>
      <c r="E27" s="32">
        <v>5</v>
      </c>
      <c r="F27" s="31">
        <v>9</v>
      </c>
      <c r="G27" s="31">
        <v>9</v>
      </c>
      <c r="H27" s="31">
        <v>8</v>
      </c>
      <c r="I27" s="32">
        <v>10</v>
      </c>
      <c r="J27" s="32">
        <v>10</v>
      </c>
      <c r="K27" s="31">
        <v>10</v>
      </c>
      <c r="L27" s="33">
        <v>7</v>
      </c>
      <c r="M27" s="31">
        <v>10</v>
      </c>
      <c r="N27" s="32">
        <v>6</v>
      </c>
      <c r="O27" s="31">
        <v>10</v>
      </c>
      <c r="P27" s="31">
        <v>10</v>
      </c>
      <c r="Q27" s="31">
        <v>9</v>
      </c>
      <c r="R27" s="31">
        <v>10</v>
      </c>
      <c r="S27" s="31">
        <v>9</v>
      </c>
      <c r="T27" s="31">
        <v>10</v>
      </c>
      <c r="U27" s="31">
        <v>10</v>
      </c>
      <c r="V27" s="31">
        <v>8</v>
      </c>
      <c r="W27" s="31">
        <v>10</v>
      </c>
      <c r="X27" s="31">
        <v>9</v>
      </c>
      <c r="Y27" s="31">
        <v>9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21">
        <f>SUM(C27:D27,F27:H27,K27:M27,O27:Y27)</f>
        <v>173</v>
      </c>
      <c r="BQ27" s="21">
        <v>19</v>
      </c>
      <c r="BR27" s="22">
        <f t="shared" si="0"/>
        <v>9.105263157894736</v>
      </c>
    </row>
    <row r="28" spans="1:70" ht="19.5" customHeight="1">
      <c r="A28" s="54"/>
      <c r="B28" s="12" t="s">
        <v>34</v>
      </c>
      <c r="C28" s="35">
        <v>10</v>
      </c>
      <c r="D28" s="35">
        <v>10</v>
      </c>
      <c r="E28" s="34">
        <v>10</v>
      </c>
      <c r="F28" s="35">
        <v>8</v>
      </c>
      <c r="G28" s="34">
        <v>10</v>
      </c>
      <c r="H28" s="34">
        <v>10</v>
      </c>
      <c r="I28" s="34">
        <v>10</v>
      </c>
      <c r="J28" s="34">
        <v>10</v>
      </c>
      <c r="K28" s="34">
        <v>10</v>
      </c>
      <c r="L28" s="36">
        <v>7</v>
      </c>
      <c r="M28" s="34">
        <v>10</v>
      </c>
      <c r="N28" s="34">
        <v>10</v>
      </c>
      <c r="O28" s="34">
        <v>8</v>
      </c>
      <c r="P28" s="34">
        <v>8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23">
        <f>SUM(E28,G28:K28,M28:P28)</f>
        <v>96</v>
      </c>
      <c r="BQ28" s="23">
        <v>10</v>
      </c>
      <c r="BR28" s="24">
        <f t="shared" si="0"/>
        <v>9.6</v>
      </c>
    </row>
    <row r="29" spans="1:70" ht="19.5" customHeight="1">
      <c r="A29" s="54"/>
      <c r="B29" s="12" t="s">
        <v>35</v>
      </c>
      <c r="C29" s="35">
        <v>8</v>
      </c>
      <c r="D29" s="34">
        <v>9</v>
      </c>
      <c r="E29" s="35">
        <v>10</v>
      </c>
      <c r="F29" s="35">
        <v>10</v>
      </c>
      <c r="G29" s="35">
        <v>5</v>
      </c>
      <c r="H29" s="34">
        <v>10</v>
      </c>
      <c r="I29" s="34">
        <v>10</v>
      </c>
      <c r="J29" s="34">
        <v>8</v>
      </c>
      <c r="K29" s="34">
        <v>10</v>
      </c>
      <c r="L29" s="39">
        <v>9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23">
        <f>SUM(D29,H29:L29)</f>
        <v>56</v>
      </c>
      <c r="BQ29" s="23">
        <v>6</v>
      </c>
      <c r="BR29" s="24">
        <f t="shared" si="0"/>
        <v>9.333333333333334</v>
      </c>
    </row>
    <row r="30" spans="1:70" ht="19.5" customHeight="1" thickBot="1">
      <c r="A30" s="55"/>
      <c r="B30" s="20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25"/>
      <c r="BQ30" s="25"/>
      <c r="BR30" s="26">
        <f>SUM(BR27:BR29)</f>
        <v>28.03859649122807</v>
      </c>
    </row>
    <row r="31" spans="1:70" ht="19.5" customHeight="1">
      <c r="A31" s="53" t="s">
        <v>103</v>
      </c>
      <c r="B31" s="19" t="s">
        <v>36</v>
      </c>
      <c r="C31" s="32" t="s">
        <v>104</v>
      </c>
      <c r="D31" s="32">
        <v>10</v>
      </c>
      <c r="E31" s="31">
        <v>9</v>
      </c>
      <c r="F31" s="32">
        <v>10</v>
      </c>
      <c r="G31" s="31">
        <v>10</v>
      </c>
      <c r="H31" s="31">
        <v>10</v>
      </c>
      <c r="I31" s="31">
        <v>10</v>
      </c>
      <c r="J31" s="31">
        <v>10</v>
      </c>
      <c r="K31" s="31">
        <v>5</v>
      </c>
      <c r="L31" s="33">
        <v>8</v>
      </c>
      <c r="M31" s="31">
        <v>6</v>
      </c>
      <c r="N31" s="31">
        <v>5</v>
      </c>
      <c r="O31" s="31">
        <v>7</v>
      </c>
      <c r="P31" s="31">
        <v>7</v>
      </c>
      <c r="Q31" s="31">
        <v>9</v>
      </c>
      <c r="R31" s="31">
        <v>5</v>
      </c>
      <c r="S31" s="31">
        <v>4</v>
      </c>
      <c r="T31" s="31">
        <v>9</v>
      </c>
      <c r="U31" s="32">
        <v>2</v>
      </c>
      <c r="V31" s="31">
        <v>10</v>
      </c>
      <c r="W31" s="31">
        <v>10</v>
      </c>
      <c r="X31" s="31">
        <v>10</v>
      </c>
      <c r="Y31" s="31">
        <v>10</v>
      </c>
      <c r="Z31" s="31">
        <v>4</v>
      </c>
      <c r="AA31" s="32">
        <v>3</v>
      </c>
      <c r="AB31" s="31">
        <v>4</v>
      </c>
      <c r="AC31" s="31">
        <v>3</v>
      </c>
      <c r="AD31" s="31">
        <v>4</v>
      </c>
      <c r="AE31" s="31">
        <v>10</v>
      </c>
      <c r="AF31" s="31">
        <v>4</v>
      </c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21">
        <f>SUM(E31,G31:T31,V31:Z31,AB31:AF31)</f>
        <v>183</v>
      </c>
      <c r="BQ31" s="21">
        <v>25</v>
      </c>
      <c r="BR31" s="22">
        <f t="shared" si="0"/>
        <v>7.32</v>
      </c>
    </row>
    <row r="32" spans="1:70" ht="19.5" customHeight="1">
      <c r="A32" s="54"/>
      <c r="B32" s="12" t="s">
        <v>38</v>
      </c>
      <c r="C32" s="35" t="s">
        <v>104</v>
      </c>
      <c r="D32" s="35">
        <v>10</v>
      </c>
      <c r="E32" s="35" t="s">
        <v>105</v>
      </c>
      <c r="F32" s="35">
        <v>10</v>
      </c>
      <c r="G32" s="34">
        <v>10</v>
      </c>
      <c r="H32" s="34">
        <v>7</v>
      </c>
      <c r="I32" s="34">
        <v>7</v>
      </c>
      <c r="J32" s="34">
        <v>10</v>
      </c>
      <c r="K32" s="34">
        <v>10</v>
      </c>
      <c r="L32" s="39">
        <v>10</v>
      </c>
      <c r="M32" s="34">
        <v>10</v>
      </c>
      <c r="N32" s="34">
        <v>10</v>
      </c>
      <c r="O32" s="34">
        <v>10</v>
      </c>
      <c r="P32" s="35">
        <v>4</v>
      </c>
      <c r="Q32" s="35">
        <v>3</v>
      </c>
      <c r="R32" s="34">
        <v>4</v>
      </c>
      <c r="S32" s="34">
        <v>4</v>
      </c>
      <c r="T32" s="34">
        <v>8</v>
      </c>
      <c r="U32" s="34">
        <v>7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23">
        <f>SUM(G32:O32,R32:U32)</f>
        <v>107</v>
      </c>
      <c r="BQ32" s="23">
        <v>13</v>
      </c>
      <c r="BR32" s="24">
        <f t="shared" si="0"/>
        <v>8.23076923076923</v>
      </c>
    </row>
    <row r="33" spans="1:70" ht="19.5" customHeight="1">
      <c r="A33" s="54"/>
      <c r="B33" s="12" t="s">
        <v>106</v>
      </c>
      <c r="C33" s="34">
        <v>9</v>
      </c>
      <c r="D33" s="34">
        <v>6</v>
      </c>
      <c r="E33" s="35">
        <v>4</v>
      </c>
      <c r="F33" s="34">
        <v>8</v>
      </c>
      <c r="G33" s="34">
        <v>8</v>
      </c>
      <c r="H33" s="35" t="s">
        <v>104</v>
      </c>
      <c r="I33" s="35">
        <v>10</v>
      </c>
      <c r="J33" s="35">
        <v>10</v>
      </c>
      <c r="K33" s="34">
        <v>10</v>
      </c>
      <c r="L33" s="39">
        <v>10</v>
      </c>
      <c r="M33" s="34">
        <v>10</v>
      </c>
      <c r="N33" s="34">
        <v>7</v>
      </c>
      <c r="O33" s="34">
        <v>7</v>
      </c>
      <c r="P33" s="35">
        <v>5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23">
        <f>SUM(C33:D33,F33:G33,K33:O33)</f>
        <v>75</v>
      </c>
      <c r="BQ33" s="23">
        <v>9</v>
      </c>
      <c r="BR33" s="24">
        <f t="shared" si="0"/>
        <v>8.333333333333334</v>
      </c>
    </row>
    <row r="34" spans="1:70" ht="19.5" customHeight="1" thickBot="1">
      <c r="A34" s="55"/>
      <c r="B34" s="2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25"/>
      <c r="BQ34" s="25"/>
      <c r="BR34" s="26">
        <f>SUM(BR31:BR33)</f>
        <v>23.884102564102562</v>
      </c>
    </row>
    <row r="35" spans="1:70" ht="19.5" customHeight="1">
      <c r="A35" s="53" t="s">
        <v>107</v>
      </c>
      <c r="B35" s="19" t="s">
        <v>42</v>
      </c>
      <c r="C35" s="32">
        <v>3</v>
      </c>
      <c r="D35" s="31">
        <v>8</v>
      </c>
      <c r="E35" s="32">
        <v>10</v>
      </c>
      <c r="F35" s="32">
        <v>9</v>
      </c>
      <c r="G35" s="32">
        <v>5</v>
      </c>
      <c r="H35" s="31">
        <v>7</v>
      </c>
      <c r="I35" s="31">
        <v>5</v>
      </c>
      <c r="J35" s="31">
        <v>7</v>
      </c>
      <c r="K35" s="31">
        <v>6</v>
      </c>
      <c r="L35" s="33">
        <v>7</v>
      </c>
      <c r="M35" s="31">
        <v>8</v>
      </c>
      <c r="N35" s="31">
        <v>8</v>
      </c>
      <c r="O35" s="31">
        <v>8</v>
      </c>
      <c r="P35" s="31">
        <v>7</v>
      </c>
      <c r="Q35" s="31">
        <v>8</v>
      </c>
      <c r="R35" s="31">
        <v>6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21">
        <f>SUM(D35,H35:R35)</f>
        <v>85</v>
      </c>
      <c r="BQ35" s="21">
        <v>12</v>
      </c>
      <c r="BR35" s="22">
        <f t="shared" si="0"/>
        <v>7.083333333333333</v>
      </c>
    </row>
    <row r="36" spans="1:70" ht="19.5" customHeight="1">
      <c r="A36" s="54"/>
      <c r="B36" s="12" t="s">
        <v>43</v>
      </c>
      <c r="C36" s="34">
        <v>8</v>
      </c>
      <c r="D36" s="34">
        <v>10</v>
      </c>
      <c r="E36" s="34">
        <v>4</v>
      </c>
      <c r="F36" s="34">
        <v>10</v>
      </c>
      <c r="G36" s="34">
        <v>5</v>
      </c>
      <c r="H36" s="34">
        <v>7</v>
      </c>
      <c r="I36" s="34">
        <v>6</v>
      </c>
      <c r="J36" s="34">
        <v>6</v>
      </c>
      <c r="K36" s="34">
        <v>7</v>
      </c>
      <c r="L36" s="39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23">
        <f>SUM(C36:K36)</f>
        <v>63</v>
      </c>
      <c r="BQ36" s="23">
        <v>9</v>
      </c>
      <c r="BR36" s="24">
        <f t="shared" si="0"/>
        <v>7</v>
      </c>
    </row>
    <row r="37" spans="1:70" ht="19.5" customHeight="1">
      <c r="A37" s="54"/>
      <c r="B37" s="12" t="s">
        <v>44</v>
      </c>
      <c r="C37" s="34">
        <v>7</v>
      </c>
      <c r="D37" s="34">
        <v>8</v>
      </c>
      <c r="E37" s="34">
        <v>4</v>
      </c>
      <c r="F37" s="34">
        <v>7</v>
      </c>
      <c r="G37" s="34">
        <v>8</v>
      </c>
      <c r="H37" s="34">
        <v>8</v>
      </c>
      <c r="I37" s="34"/>
      <c r="J37" s="34"/>
      <c r="K37" s="34"/>
      <c r="L37" s="39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23">
        <f>SUM(C37:H37)</f>
        <v>42</v>
      </c>
      <c r="BQ37" s="23">
        <v>6</v>
      </c>
      <c r="BR37" s="24">
        <f t="shared" si="0"/>
        <v>7</v>
      </c>
    </row>
    <row r="38" spans="1:70" ht="19.5" customHeight="1" thickBot="1">
      <c r="A38" s="55"/>
      <c r="B38" s="20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25"/>
      <c r="BQ38" s="25"/>
      <c r="BR38" s="26">
        <f>SUM(BR35:BR37)</f>
        <v>21.083333333333332</v>
      </c>
    </row>
    <row r="39" spans="1:70" ht="19.5" customHeight="1">
      <c r="A39" s="53" t="s">
        <v>108</v>
      </c>
      <c r="B39" s="19" t="s">
        <v>45</v>
      </c>
      <c r="C39" s="31">
        <v>9</v>
      </c>
      <c r="D39" s="31">
        <v>9</v>
      </c>
      <c r="E39" s="32">
        <v>10</v>
      </c>
      <c r="F39" s="32">
        <v>10</v>
      </c>
      <c r="G39" s="31">
        <v>10</v>
      </c>
      <c r="H39" s="31">
        <v>10</v>
      </c>
      <c r="I39" s="31">
        <v>10</v>
      </c>
      <c r="J39" s="32">
        <v>7</v>
      </c>
      <c r="K39" s="32">
        <v>6</v>
      </c>
      <c r="L39" s="33">
        <v>9</v>
      </c>
      <c r="M39" s="31">
        <v>9</v>
      </c>
      <c r="N39" s="31">
        <v>10</v>
      </c>
      <c r="O39" s="31">
        <v>8</v>
      </c>
      <c r="P39" s="31">
        <v>9</v>
      </c>
      <c r="Q39" s="31">
        <v>9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21">
        <f>SUM(C39:D39,G39:I39,L39:Q39)</f>
        <v>102</v>
      </c>
      <c r="BQ39" s="21">
        <v>11</v>
      </c>
      <c r="BR39" s="22">
        <f t="shared" si="0"/>
        <v>9.272727272727273</v>
      </c>
    </row>
    <row r="40" spans="1:72" ht="19.5" customHeight="1">
      <c r="A40" s="54"/>
      <c r="B40" s="12" t="s">
        <v>109</v>
      </c>
      <c r="C40" s="34">
        <v>9</v>
      </c>
      <c r="D40" s="34">
        <v>8</v>
      </c>
      <c r="E40" s="34">
        <v>10</v>
      </c>
      <c r="F40" s="34">
        <v>5</v>
      </c>
      <c r="G40" s="34">
        <v>7</v>
      </c>
      <c r="H40" s="34">
        <v>8</v>
      </c>
      <c r="I40" s="34"/>
      <c r="J40" s="34"/>
      <c r="K40" s="34"/>
      <c r="L40" s="39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23">
        <f>SUM(C40:H40)</f>
        <v>47</v>
      </c>
      <c r="BQ40" s="23">
        <v>6</v>
      </c>
      <c r="BR40" s="24">
        <f t="shared" si="0"/>
        <v>7.833333333333333</v>
      </c>
      <c r="BS40" s="4">
        <v>-3</v>
      </c>
      <c r="BT40" s="4" t="s">
        <v>110</v>
      </c>
    </row>
    <row r="41" spans="1:70" ht="19.5" customHeight="1" thickBot="1">
      <c r="A41" s="55"/>
      <c r="B41" s="20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25"/>
      <c r="BQ41" s="25"/>
      <c r="BR41" s="26">
        <f>SUM(BR39:BR40,BS40)</f>
        <v>14.106060606060606</v>
      </c>
    </row>
    <row r="42" spans="1:70" ht="19.5" customHeight="1">
      <c r="A42" s="53" t="s">
        <v>111</v>
      </c>
      <c r="B42" s="19" t="s">
        <v>47</v>
      </c>
      <c r="C42" s="32">
        <v>10</v>
      </c>
      <c r="D42" s="32">
        <v>10</v>
      </c>
      <c r="E42" s="32">
        <v>7</v>
      </c>
      <c r="F42" s="31">
        <v>10</v>
      </c>
      <c r="G42" s="31">
        <v>10</v>
      </c>
      <c r="H42" s="32">
        <v>7</v>
      </c>
      <c r="I42" s="31">
        <v>9</v>
      </c>
      <c r="J42" s="31">
        <v>10</v>
      </c>
      <c r="K42" s="31">
        <v>10</v>
      </c>
      <c r="L42" s="33">
        <v>8</v>
      </c>
      <c r="M42" s="31">
        <v>10</v>
      </c>
      <c r="N42" s="31">
        <v>10</v>
      </c>
      <c r="O42" s="31">
        <v>8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21">
        <f>SUM(F42:G42,I42:O42)</f>
        <v>85</v>
      </c>
      <c r="BQ42" s="21">
        <v>9</v>
      </c>
      <c r="BR42" s="22">
        <f t="shared" si="0"/>
        <v>9.444444444444445</v>
      </c>
    </row>
    <row r="43" spans="1:72" ht="19.5" customHeight="1">
      <c r="A43" s="54"/>
      <c r="B43" s="12" t="s">
        <v>48</v>
      </c>
      <c r="C43" s="34">
        <v>8</v>
      </c>
      <c r="D43" s="34">
        <v>7</v>
      </c>
      <c r="E43" s="34">
        <v>10</v>
      </c>
      <c r="F43" s="34">
        <v>9</v>
      </c>
      <c r="G43" s="34">
        <v>6</v>
      </c>
      <c r="H43" s="34">
        <v>9</v>
      </c>
      <c r="I43" s="34">
        <v>5</v>
      </c>
      <c r="J43" s="34">
        <v>5</v>
      </c>
      <c r="K43" s="34">
        <v>7</v>
      </c>
      <c r="L43" s="39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23">
        <f>SUM(C43:K43)</f>
        <v>66</v>
      </c>
      <c r="BQ43" s="23">
        <v>9</v>
      </c>
      <c r="BR43" s="24">
        <f t="shared" si="0"/>
        <v>7.333333333333333</v>
      </c>
      <c r="BS43" s="4">
        <v>-1</v>
      </c>
      <c r="BT43" s="4" t="s">
        <v>110</v>
      </c>
    </row>
    <row r="44" spans="1:70" ht="19.5" customHeight="1">
      <c r="A44" s="54"/>
      <c r="B44" s="12" t="s">
        <v>52</v>
      </c>
      <c r="C44" s="34">
        <v>7</v>
      </c>
      <c r="D44" s="34">
        <v>8</v>
      </c>
      <c r="E44" s="34">
        <v>8</v>
      </c>
      <c r="F44" s="34">
        <v>10</v>
      </c>
      <c r="G44" s="34">
        <v>5</v>
      </c>
      <c r="H44" s="34"/>
      <c r="I44" s="34"/>
      <c r="J44" s="34"/>
      <c r="K44" s="34"/>
      <c r="L44" s="39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23">
        <f>SUM(C44:G44)</f>
        <v>38</v>
      </c>
      <c r="BQ44" s="23">
        <v>5</v>
      </c>
      <c r="BR44" s="24">
        <f t="shared" si="0"/>
        <v>7.6</v>
      </c>
    </row>
    <row r="45" spans="1:70" ht="19.5" customHeight="1" thickBot="1">
      <c r="A45" s="55"/>
      <c r="B45" s="20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25"/>
      <c r="BQ45" s="25"/>
      <c r="BR45" s="26">
        <f>+SUM(BR42:BR44,BS43)</f>
        <v>23.37777777777778</v>
      </c>
    </row>
    <row r="46" spans="1:70" ht="19.5" customHeight="1">
      <c r="A46" s="53" t="s">
        <v>112</v>
      </c>
      <c r="B46" s="19" t="s">
        <v>53</v>
      </c>
      <c r="C46" s="31">
        <v>8</v>
      </c>
      <c r="D46" s="31">
        <v>10</v>
      </c>
      <c r="E46" s="31">
        <v>6</v>
      </c>
      <c r="F46" s="31">
        <v>6</v>
      </c>
      <c r="G46" s="31">
        <v>10</v>
      </c>
      <c r="H46" s="31">
        <v>6</v>
      </c>
      <c r="I46" s="31">
        <v>5</v>
      </c>
      <c r="J46" s="31">
        <v>6</v>
      </c>
      <c r="K46" s="31"/>
      <c r="L46" s="33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21">
        <f>SUM(C46:J46)</f>
        <v>57</v>
      </c>
      <c r="BQ46" s="21">
        <v>8</v>
      </c>
      <c r="BR46" s="22">
        <f t="shared" si="0"/>
        <v>7.125</v>
      </c>
    </row>
    <row r="47" spans="1:70" ht="19.5" customHeight="1">
      <c r="A47" s="54"/>
      <c r="B47" s="12" t="s">
        <v>54</v>
      </c>
      <c r="C47" s="35">
        <v>10</v>
      </c>
      <c r="D47" s="34">
        <v>8</v>
      </c>
      <c r="E47" s="35">
        <v>10</v>
      </c>
      <c r="F47" s="34">
        <v>10</v>
      </c>
      <c r="G47" s="34">
        <v>10</v>
      </c>
      <c r="H47" s="34">
        <v>10</v>
      </c>
      <c r="I47" s="34">
        <v>9</v>
      </c>
      <c r="J47" s="34">
        <v>10</v>
      </c>
      <c r="K47" s="34">
        <v>9</v>
      </c>
      <c r="L47" s="36">
        <v>8</v>
      </c>
      <c r="M47" s="35">
        <v>8</v>
      </c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23">
        <f>SUM(D47,F47:K47)</f>
        <v>66</v>
      </c>
      <c r="BQ47" s="23">
        <v>7</v>
      </c>
      <c r="BR47" s="24">
        <f t="shared" si="0"/>
        <v>9.428571428571429</v>
      </c>
    </row>
    <row r="48" spans="1:70" ht="19.5" customHeight="1">
      <c r="A48" s="54"/>
      <c r="B48" s="12" t="s">
        <v>55</v>
      </c>
      <c r="C48" s="34">
        <v>8</v>
      </c>
      <c r="D48" s="34">
        <v>8</v>
      </c>
      <c r="E48" s="34">
        <v>9</v>
      </c>
      <c r="F48" s="34">
        <v>7</v>
      </c>
      <c r="G48" s="34">
        <v>7</v>
      </c>
      <c r="H48" s="34">
        <v>4</v>
      </c>
      <c r="I48" s="34">
        <v>6</v>
      </c>
      <c r="J48" s="34">
        <v>8</v>
      </c>
      <c r="K48" s="34"/>
      <c r="L48" s="39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23">
        <f>SUM(C48:J48)</f>
        <v>57</v>
      </c>
      <c r="BQ48" s="23">
        <v>8</v>
      </c>
      <c r="BR48" s="24">
        <f t="shared" si="0"/>
        <v>7.125</v>
      </c>
    </row>
    <row r="49" spans="1:70" ht="19.5" customHeight="1" thickBot="1">
      <c r="A49" s="55"/>
      <c r="B49" s="20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25"/>
      <c r="BQ49" s="25"/>
      <c r="BR49" s="26">
        <f>SUM(BR46:BR48)</f>
        <v>23.67857142857143</v>
      </c>
    </row>
    <row r="50" spans="1:70" ht="19.5" customHeight="1">
      <c r="A50" s="53" t="s">
        <v>113</v>
      </c>
      <c r="B50" s="19" t="s">
        <v>56</v>
      </c>
      <c r="C50" s="31">
        <v>8</v>
      </c>
      <c r="D50" s="31">
        <v>9</v>
      </c>
      <c r="E50" s="31">
        <v>9</v>
      </c>
      <c r="F50" s="32" t="s">
        <v>114</v>
      </c>
      <c r="G50" s="32" t="s">
        <v>115</v>
      </c>
      <c r="H50" s="31">
        <v>9</v>
      </c>
      <c r="I50" s="32">
        <v>10</v>
      </c>
      <c r="J50" s="31">
        <v>9</v>
      </c>
      <c r="K50" s="32">
        <v>10</v>
      </c>
      <c r="L50" s="33">
        <v>9</v>
      </c>
      <c r="M50" s="32">
        <v>2</v>
      </c>
      <c r="N50" s="31">
        <v>7</v>
      </c>
      <c r="O50" s="31">
        <v>5</v>
      </c>
      <c r="P50" s="31">
        <v>6</v>
      </c>
      <c r="Q50" s="31">
        <v>5</v>
      </c>
      <c r="R50" s="31">
        <v>7</v>
      </c>
      <c r="S50" s="31">
        <v>7</v>
      </c>
      <c r="T50" s="31">
        <v>7</v>
      </c>
      <c r="U50" s="32">
        <v>4</v>
      </c>
      <c r="V50" s="31">
        <v>9</v>
      </c>
      <c r="W50" s="31">
        <v>9</v>
      </c>
      <c r="X50" s="31">
        <v>7</v>
      </c>
      <c r="Y50" s="31">
        <v>8</v>
      </c>
      <c r="Z50" s="31">
        <v>5</v>
      </c>
      <c r="AA50" s="31">
        <v>6</v>
      </c>
      <c r="AB50" s="31">
        <v>6</v>
      </c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21">
        <f>SUM(C50:E50,H50,J50,L50,N50:T50,V50:AB50)</f>
        <v>147</v>
      </c>
      <c r="BQ50" s="21">
        <v>20</v>
      </c>
      <c r="BR50" s="22">
        <f t="shared" si="0"/>
        <v>7.35</v>
      </c>
    </row>
    <row r="51" spans="1:70" ht="19.5" customHeight="1">
      <c r="A51" s="54"/>
      <c r="B51" s="12" t="s">
        <v>60</v>
      </c>
      <c r="C51" s="35">
        <v>10</v>
      </c>
      <c r="D51" s="34">
        <v>9</v>
      </c>
      <c r="E51" s="35">
        <v>10</v>
      </c>
      <c r="F51" s="34">
        <v>10</v>
      </c>
      <c r="G51" s="34">
        <v>10</v>
      </c>
      <c r="H51" s="34">
        <v>10</v>
      </c>
      <c r="I51" s="34">
        <v>9</v>
      </c>
      <c r="J51" s="34">
        <v>9</v>
      </c>
      <c r="K51" s="35">
        <v>8</v>
      </c>
      <c r="L51" s="36">
        <v>7</v>
      </c>
      <c r="M51" s="34">
        <v>9</v>
      </c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23">
        <f>SUM(D51,F51:J51,M51)</f>
        <v>66</v>
      </c>
      <c r="BQ51" s="23">
        <v>7</v>
      </c>
      <c r="BR51" s="24">
        <f t="shared" si="0"/>
        <v>9.428571428571429</v>
      </c>
    </row>
    <row r="52" spans="1:70" ht="19.5" customHeight="1">
      <c r="A52" s="54"/>
      <c r="B52" s="12" t="s">
        <v>61</v>
      </c>
      <c r="C52" s="34">
        <v>10</v>
      </c>
      <c r="D52" s="34">
        <v>10</v>
      </c>
      <c r="E52" s="34">
        <v>10</v>
      </c>
      <c r="F52" s="34">
        <v>9</v>
      </c>
      <c r="G52" s="34">
        <v>10</v>
      </c>
      <c r="H52" s="34">
        <v>10</v>
      </c>
      <c r="I52" s="34">
        <v>10</v>
      </c>
      <c r="J52" s="34">
        <v>8</v>
      </c>
      <c r="K52" s="34">
        <v>6</v>
      </c>
      <c r="L52" s="39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23">
        <f>SUM(C52:K52)</f>
        <v>83</v>
      </c>
      <c r="BQ52" s="23">
        <v>9</v>
      </c>
      <c r="BR52" s="24">
        <f t="shared" si="0"/>
        <v>9.222222222222221</v>
      </c>
    </row>
    <row r="53" spans="1:70" ht="19.5" customHeight="1" thickBot="1">
      <c r="A53" s="55"/>
      <c r="B53" s="20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25"/>
      <c r="BQ53" s="25"/>
      <c r="BR53" s="26">
        <f>SUM(BR50:BR52)</f>
        <v>26.00079365079365</v>
      </c>
    </row>
    <row r="54" spans="1:70" ht="19.5" customHeight="1">
      <c r="A54" s="53" t="s">
        <v>116</v>
      </c>
      <c r="B54" s="19" t="s">
        <v>62</v>
      </c>
      <c r="C54" s="31">
        <v>9</v>
      </c>
      <c r="D54" s="31">
        <v>9</v>
      </c>
      <c r="E54" s="31">
        <v>7</v>
      </c>
      <c r="F54" s="31">
        <v>6</v>
      </c>
      <c r="G54" s="31">
        <v>4</v>
      </c>
      <c r="H54" s="31">
        <v>4</v>
      </c>
      <c r="I54" s="31">
        <v>6</v>
      </c>
      <c r="J54" s="31"/>
      <c r="K54" s="31"/>
      <c r="L54" s="33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21">
        <f>SUM(C54:I54)</f>
        <v>45</v>
      </c>
      <c r="BQ54" s="21">
        <v>7</v>
      </c>
      <c r="BR54" s="22">
        <f t="shared" si="0"/>
        <v>6.428571428571429</v>
      </c>
    </row>
    <row r="55" spans="1:70" ht="19.5" customHeight="1" thickBot="1">
      <c r="A55" s="55"/>
      <c r="B55" s="20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25"/>
      <c r="BQ55" s="25"/>
      <c r="BR55" s="26">
        <f>BR54</f>
        <v>6.428571428571429</v>
      </c>
    </row>
    <row r="56" spans="1:70" ht="19.5" customHeight="1">
      <c r="A56" s="53" t="s">
        <v>117</v>
      </c>
      <c r="B56" s="19" t="s">
        <v>63</v>
      </c>
      <c r="C56" s="31">
        <v>9</v>
      </c>
      <c r="D56" s="32">
        <v>10</v>
      </c>
      <c r="E56" s="32">
        <v>6</v>
      </c>
      <c r="F56" s="32">
        <v>9</v>
      </c>
      <c r="G56" s="31">
        <v>9</v>
      </c>
      <c r="H56" s="31">
        <v>9</v>
      </c>
      <c r="I56" s="32">
        <v>10</v>
      </c>
      <c r="J56" s="31">
        <v>9</v>
      </c>
      <c r="K56" s="31">
        <v>10</v>
      </c>
      <c r="L56" s="33">
        <v>9</v>
      </c>
      <c r="M56" s="31">
        <v>10</v>
      </c>
      <c r="N56" s="31">
        <v>9</v>
      </c>
      <c r="O56" s="31">
        <v>10</v>
      </c>
      <c r="P56" s="31">
        <v>10</v>
      </c>
      <c r="Q56" s="31">
        <v>10</v>
      </c>
      <c r="R56" s="31">
        <v>10</v>
      </c>
      <c r="S56" s="31">
        <v>9</v>
      </c>
      <c r="T56" s="31">
        <v>9</v>
      </c>
      <c r="U56" s="31">
        <v>9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21">
        <f>SUM(C56,G56:H56,J56:U56)</f>
        <v>141</v>
      </c>
      <c r="BQ56" s="21">
        <v>15</v>
      </c>
      <c r="BR56" s="22">
        <f t="shared" si="0"/>
        <v>9.4</v>
      </c>
    </row>
    <row r="57" spans="1:70" ht="19.5" customHeight="1">
      <c r="A57" s="54"/>
      <c r="B57" s="12" t="s">
        <v>64</v>
      </c>
      <c r="C57" s="35">
        <v>8</v>
      </c>
      <c r="D57" s="35" t="s">
        <v>118</v>
      </c>
      <c r="E57" s="34">
        <v>9</v>
      </c>
      <c r="F57" s="35">
        <v>10</v>
      </c>
      <c r="G57" s="35">
        <v>10</v>
      </c>
      <c r="H57" s="34">
        <v>10</v>
      </c>
      <c r="I57" s="34">
        <v>10</v>
      </c>
      <c r="J57" s="34">
        <v>10</v>
      </c>
      <c r="K57" s="35">
        <v>8</v>
      </c>
      <c r="L57" s="39">
        <v>10</v>
      </c>
      <c r="M57" s="34">
        <v>8</v>
      </c>
      <c r="N57" s="34">
        <v>10</v>
      </c>
      <c r="O57" s="34">
        <v>10</v>
      </c>
      <c r="P57" s="34">
        <v>10</v>
      </c>
      <c r="Q57" s="34">
        <v>10</v>
      </c>
      <c r="R57" s="34">
        <v>10</v>
      </c>
      <c r="S57" s="34">
        <v>10</v>
      </c>
      <c r="T57" s="34">
        <v>8</v>
      </c>
      <c r="U57" s="34">
        <v>8</v>
      </c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23">
        <f>SUM(E57,H57:J57,L57:U57)</f>
        <v>133</v>
      </c>
      <c r="BQ57" s="23">
        <v>14</v>
      </c>
      <c r="BR57" s="24">
        <f t="shared" si="0"/>
        <v>9.5</v>
      </c>
    </row>
    <row r="58" spans="1:70" ht="19.5" customHeight="1">
      <c r="A58" s="54"/>
      <c r="B58" s="12" t="s">
        <v>65</v>
      </c>
      <c r="C58" s="35">
        <v>10</v>
      </c>
      <c r="D58" s="35">
        <v>10</v>
      </c>
      <c r="E58" s="34">
        <v>10</v>
      </c>
      <c r="F58" s="34">
        <v>10</v>
      </c>
      <c r="G58" s="34">
        <v>10</v>
      </c>
      <c r="H58" s="34">
        <v>10</v>
      </c>
      <c r="I58" s="34">
        <v>10</v>
      </c>
      <c r="J58" s="35">
        <v>8</v>
      </c>
      <c r="K58" s="34">
        <v>10</v>
      </c>
      <c r="L58" s="39">
        <v>10</v>
      </c>
      <c r="M58" s="34">
        <v>10</v>
      </c>
      <c r="N58" s="34">
        <v>10</v>
      </c>
      <c r="O58" s="35">
        <v>8</v>
      </c>
      <c r="P58" s="34">
        <v>10</v>
      </c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23">
        <f>SUM(E58:I58,K58:N58,P58)</f>
        <v>100</v>
      </c>
      <c r="BQ58" s="23">
        <v>10</v>
      </c>
      <c r="BR58" s="24">
        <f t="shared" si="0"/>
        <v>10</v>
      </c>
    </row>
    <row r="59" spans="1:70" ht="19.5" customHeight="1" thickBot="1">
      <c r="A59" s="55"/>
      <c r="B59" s="20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25"/>
      <c r="BQ59" s="25"/>
      <c r="BR59" s="26">
        <f>SUM(BR56:BR58)</f>
        <v>28.9</v>
      </c>
    </row>
    <row r="60" spans="1:70" ht="19.5" customHeight="1">
      <c r="A60" s="53" t="s">
        <v>119</v>
      </c>
      <c r="B60" s="19" t="s">
        <v>66</v>
      </c>
      <c r="C60" s="32">
        <v>9</v>
      </c>
      <c r="D60" s="31">
        <v>8</v>
      </c>
      <c r="E60" s="32">
        <v>6</v>
      </c>
      <c r="F60" s="31">
        <v>6</v>
      </c>
      <c r="G60" s="31">
        <v>6</v>
      </c>
      <c r="H60" s="32">
        <v>10</v>
      </c>
      <c r="I60" s="31">
        <v>7</v>
      </c>
      <c r="J60" s="31">
        <v>9</v>
      </c>
      <c r="K60" s="31">
        <v>8</v>
      </c>
      <c r="L60" s="33">
        <v>6</v>
      </c>
      <c r="M60" s="32">
        <v>5</v>
      </c>
      <c r="N60" s="31">
        <v>7</v>
      </c>
      <c r="O60" s="31">
        <v>8</v>
      </c>
      <c r="P60" s="31">
        <v>7</v>
      </c>
      <c r="Q60" s="31">
        <v>7</v>
      </c>
      <c r="R60" s="31">
        <v>7</v>
      </c>
      <c r="S60" s="31">
        <v>7</v>
      </c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21">
        <f>SUM(D60,F60:G60,I60:L60,N60:S60)</f>
        <v>93</v>
      </c>
      <c r="BQ60" s="21">
        <v>13</v>
      </c>
      <c r="BR60" s="22">
        <f t="shared" si="0"/>
        <v>7.153846153846154</v>
      </c>
    </row>
    <row r="61" spans="1:70" ht="19.5" customHeight="1">
      <c r="A61" s="54"/>
      <c r="B61" s="12" t="s">
        <v>67</v>
      </c>
      <c r="C61" s="34">
        <v>10</v>
      </c>
      <c r="D61" s="34">
        <v>10</v>
      </c>
      <c r="E61" s="34">
        <v>10</v>
      </c>
      <c r="F61" s="34">
        <v>7</v>
      </c>
      <c r="G61" s="34">
        <v>7</v>
      </c>
      <c r="H61" s="34">
        <v>8</v>
      </c>
      <c r="I61" s="34">
        <v>7</v>
      </c>
      <c r="J61" s="34">
        <v>7</v>
      </c>
      <c r="K61" s="34"/>
      <c r="L61" s="39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23">
        <f>SUM(C61:J61)</f>
        <v>66</v>
      </c>
      <c r="BQ61" s="23">
        <v>8</v>
      </c>
      <c r="BR61" s="24">
        <f t="shared" si="0"/>
        <v>8.25</v>
      </c>
    </row>
    <row r="62" spans="1:70" ht="19.5" customHeight="1">
      <c r="A62" s="54"/>
      <c r="B62" s="12" t="s">
        <v>68</v>
      </c>
      <c r="C62" s="34">
        <v>10</v>
      </c>
      <c r="D62" s="34">
        <v>6</v>
      </c>
      <c r="E62" s="34">
        <v>10</v>
      </c>
      <c r="F62" s="34">
        <v>7</v>
      </c>
      <c r="G62" s="34">
        <v>7</v>
      </c>
      <c r="H62" s="34">
        <v>7</v>
      </c>
      <c r="I62" s="34">
        <v>6</v>
      </c>
      <c r="J62" s="34"/>
      <c r="K62" s="34"/>
      <c r="L62" s="39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23">
        <f>SUM(I62,C62,D62,E62,F62,G62,H62)</f>
        <v>53</v>
      </c>
      <c r="BQ62" s="23">
        <v>7</v>
      </c>
      <c r="BR62" s="24">
        <f t="shared" si="0"/>
        <v>7.571428571428571</v>
      </c>
    </row>
    <row r="63" spans="1:70" ht="19.5" customHeight="1" thickBot="1">
      <c r="A63" s="55"/>
      <c r="B63" s="20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25"/>
      <c r="BQ63" s="25"/>
      <c r="BR63" s="26">
        <f>SUM(BR60:BR62)</f>
        <v>22.975274725274723</v>
      </c>
    </row>
    <row r="64" spans="1:70" ht="19.5" customHeight="1">
      <c r="A64" s="53" t="s">
        <v>120</v>
      </c>
      <c r="B64" s="19" t="s">
        <v>69</v>
      </c>
      <c r="C64" s="32" t="s">
        <v>121</v>
      </c>
      <c r="D64" s="31">
        <v>4</v>
      </c>
      <c r="E64" s="31">
        <v>10</v>
      </c>
      <c r="F64" s="31">
        <v>6</v>
      </c>
      <c r="G64" s="31">
        <v>10</v>
      </c>
      <c r="H64" s="31">
        <v>7</v>
      </c>
      <c r="I64" s="31">
        <v>5</v>
      </c>
      <c r="J64" s="31">
        <v>6</v>
      </c>
      <c r="K64" s="31"/>
      <c r="L64" s="33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21">
        <f>SUM(D64:J64)</f>
        <v>48</v>
      </c>
      <c r="BQ64" s="21">
        <v>7</v>
      </c>
      <c r="BR64" s="22">
        <f t="shared" si="0"/>
        <v>6.857142857142857</v>
      </c>
    </row>
    <row r="65" spans="1:70" ht="19.5" customHeight="1">
      <c r="A65" s="54"/>
      <c r="B65" s="12" t="s">
        <v>71</v>
      </c>
      <c r="C65" s="34">
        <v>4</v>
      </c>
      <c r="D65" s="34">
        <v>7</v>
      </c>
      <c r="E65" s="34">
        <v>7</v>
      </c>
      <c r="F65" s="35" t="s">
        <v>122</v>
      </c>
      <c r="G65" s="34">
        <v>5</v>
      </c>
      <c r="H65" s="34">
        <v>6</v>
      </c>
      <c r="I65" s="34">
        <v>3</v>
      </c>
      <c r="J65" s="34">
        <v>5</v>
      </c>
      <c r="K65" s="34">
        <v>4</v>
      </c>
      <c r="L65" s="39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23">
        <f>SUM(C65:E65,G65:K65)</f>
        <v>41</v>
      </c>
      <c r="BQ65" s="23">
        <v>8</v>
      </c>
      <c r="BR65" s="24">
        <f t="shared" si="0"/>
        <v>5.125</v>
      </c>
    </row>
    <row r="66" spans="1:70" ht="19.5" customHeight="1" thickBot="1">
      <c r="A66" s="55"/>
      <c r="B66" s="20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25"/>
      <c r="BQ66" s="25"/>
      <c r="BR66" s="26">
        <f>SUM(BR64:BR65)</f>
        <v>11.982142857142858</v>
      </c>
    </row>
    <row r="67" spans="1:70" ht="19.5" customHeight="1">
      <c r="A67" s="53" t="s">
        <v>123</v>
      </c>
      <c r="B67" s="19" t="s">
        <v>72</v>
      </c>
      <c r="C67" s="32" t="s">
        <v>124</v>
      </c>
      <c r="D67" s="32">
        <v>10</v>
      </c>
      <c r="E67" s="32">
        <v>10</v>
      </c>
      <c r="F67" s="31">
        <v>8</v>
      </c>
      <c r="G67" s="31">
        <v>10</v>
      </c>
      <c r="H67" s="31">
        <v>8</v>
      </c>
      <c r="I67" s="31">
        <v>7</v>
      </c>
      <c r="J67" s="31">
        <v>9</v>
      </c>
      <c r="K67" s="31">
        <v>8</v>
      </c>
      <c r="L67" s="33">
        <v>8</v>
      </c>
      <c r="M67" s="31">
        <v>10</v>
      </c>
      <c r="N67" s="31">
        <v>10</v>
      </c>
      <c r="O67" s="31">
        <v>9</v>
      </c>
      <c r="P67" s="31">
        <v>8</v>
      </c>
      <c r="Q67" s="31">
        <v>8</v>
      </c>
      <c r="R67" s="32">
        <v>6</v>
      </c>
      <c r="S67" s="31">
        <v>10</v>
      </c>
      <c r="T67" s="31">
        <v>10</v>
      </c>
      <c r="U67" s="31">
        <v>10</v>
      </c>
      <c r="V67" s="32">
        <v>3</v>
      </c>
      <c r="W67" s="31">
        <v>10</v>
      </c>
      <c r="X67" s="31">
        <v>8</v>
      </c>
      <c r="Y67" s="31">
        <v>8</v>
      </c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21">
        <f>SUM(F67:Q67,S67:U67,W67:Y67)</f>
        <v>159</v>
      </c>
      <c r="BQ67" s="21">
        <v>18</v>
      </c>
      <c r="BR67" s="22">
        <f t="shared" si="0"/>
        <v>8.833333333333334</v>
      </c>
    </row>
    <row r="68" spans="1:70" ht="19.5" customHeight="1">
      <c r="A68" s="54"/>
      <c r="B68" s="12" t="s">
        <v>74</v>
      </c>
      <c r="C68" s="34">
        <v>8</v>
      </c>
      <c r="D68" s="34">
        <v>10</v>
      </c>
      <c r="E68" s="34">
        <v>9</v>
      </c>
      <c r="F68" s="34">
        <v>9</v>
      </c>
      <c r="G68" s="34">
        <v>9</v>
      </c>
      <c r="H68" s="34">
        <v>10</v>
      </c>
      <c r="I68" s="34">
        <v>6</v>
      </c>
      <c r="J68" s="34">
        <v>10</v>
      </c>
      <c r="K68" s="34">
        <v>6</v>
      </c>
      <c r="L68" s="39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23">
        <f>SUM(C68:K68)</f>
        <v>77</v>
      </c>
      <c r="BQ68" s="23">
        <v>9</v>
      </c>
      <c r="BR68" s="24">
        <f t="shared" si="0"/>
        <v>8.555555555555555</v>
      </c>
    </row>
    <row r="69" spans="1:70" ht="19.5" customHeight="1">
      <c r="A69" s="54"/>
      <c r="B69" s="12" t="s">
        <v>75</v>
      </c>
      <c r="C69" s="34">
        <v>8</v>
      </c>
      <c r="D69" s="34">
        <v>10</v>
      </c>
      <c r="E69" s="34">
        <v>10</v>
      </c>
      <c r="F69" s="34">
        <v>10</v>
      </c>
      <c r="G69" s="34">
        <v>6</v>
      </c>
      <c r="H69" s="34">
        <v>7</v>
      </c>
      <c r="I69" s="34">
        <v>9</v>
      </c>
      <c r="J69" s="34"/>
      <c r="K69" s="34"/>
      <c r="L69" s="39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23">
        <f>SUM(C69:I69)</f>
        <v>60</v>
      </c>
      <c r="BQ69" s="23">
        <v>7</v>
      </c>
      <c r="BR69" s="24">
        <f t="shared" si="0"/>
        <v>8.571428571428571</v>
      </c>
    </row>
    <row r="70" spans="1:70" ht="19.5" customHeight="1" thickBot="1">
      <c r="A70" s="55"/>
      <c r="B70" s="20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25"/>
      <c r="BQ70" s="25"/>
      <c r="BR70" s="26">
        <f>SUM(BR67:BR69)</f>
        <v>25.960317460317462</v>
      </c>
    </row>
    <row r="71" spans="1:70" ht="19.5" customHeight="1">
      <c r="A71" s="53" t="s">
        <v>125</v>
      </c>
      <c r="B71" s="19" t="s">
        <v>76</v>
      </c>
      <c r="C71" s="32">
        <v>10</v>
      </c>
      <c r="D71" s="32">
        <v>10</v>
      </c>
      <c r="E71" s="31">
        <v>10</v>
      </c>
      <c r="F71" s="31">
        <v>10</v>
      </c>
      <c r="G71" s="32">
        <v>6</v>
      </c>
      <c r="H71" s="31">
        <v>9</v>
      </c>
      <c r="I71" s="31">
        <v>10</v>
      </c>
      <c r="J71" s="32">
        <v>8</v>
      </c>
      <c r="K71" s="31">
        <v>10</v>
      </c>
      <c r="L71" s="33">
        <v>10</v>
      </c>
      <c r="M71" s="31">
        <v>10</v>
      </c>
      <c r="N71" s="31">
        <v>9</v>
      </c>
      <c r="O71" s="31">
        <v>8</v>
      </c>
      <c r="P71" s="31">
        <v>8</v>
      </c>
      <c r="Q71" s="31">
        <v>8</v>
      </c>
      <c r="R71" s="31">
        <v>8</v>
      </c>
      <c r="S71" s="31">
        <v>10</v>
      </c>
      <c r="T71" s="31">
        <v>10</v>
      </c>
      <c r="U71" s="31">
        <v>9</v>
      </c>
      <c r="V71" s="31">
        <v>8</v>
      </c>
      <c r="W71" s="31">
        <v>10</v>
      </c>
      <c r="X71" s="31">
        <v>9</v>
      </c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21">
        <f>SUM(E71:F71,H71:I71,K71:X71)</f>
        <v>166</v>
      </c>
      <c r="BQ71" s="21">
        <v>18</v>
      </c>
      <c r="BR71" s="22">
        <f t="shared" si="0"/>
        <v>9.222222222222221</v>
      </c>
    </row>
    <row r="72" spans="1:70" ht="19.5" customHeight="1">
      <c r="A72" s="56"/>
      <c r="B72" s="12" t="s">
        <v>77</v>
      </c>
      <c r="C72" s="34">
        <v>10</v>
      </c>
      <c r="D72" s="34">
        <v>8</v>
      </c>
      <c r="E72" s="34">
        <v>9</v>
      </c>
      <c r="F72" s="34">
        <v>8</v>
      </c>
      <c r="G72" s="34">
        <v>7</v>
      </c>
      <c r="H72" s="34">
        <v>6</v>
      </c>
      <c r="I72" s="34">
        <v>8</v>
      </c>
      <c r="J72" s="34">
        <v>8</v>
      </c>
      <c r="K72" s="34"/>
      <c r="L72" s="39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23">
        <f>SUM(C72:J72)</f>
        <v>64</v>
      </c>
      <c r="BQ72" s="23">
        <v>8</v>
      </c>
      <c r="BR72" s="24">
        <f t="shared" si="0"/>
        <v>8</v>
      </c>
    </row>
    <row r="73" spans="1:70" ht="19.5" customHeight="1">
      <c r="A73" s="56"/>
      <c r="B73" s="12" t="s">
        <v>78</v>
      </c>
      <c r="C73" s="35" t="s">
        <v>126</v>
      </c>
      <c r="D73" s="35" t="s">
        <v>104</v>
      </c>
      <c r="E73" s="35">
        <v>10</v>
      </c>
      <c r="F73" s="34">
        <v>9</v>
      </c>
      <c r="G73" s="35">
        <v>10</v>
      </c>
      <c r="H73" s="34">
        <v>10</v>
      </c>
      <c r="I73" s="34">
        <v>10</v>
      </c>
      <c r="J73" s="35">
        <v>7</v>
      </c>
      <c r="K73" s="35">
        <v>7</v>
      </c>
      <c r="L73" s="39">
        <v>10</v>
      </c>
      <c r="M73" s="34">
        <v>7</v>
      </c>
      <c r="N73" s="34">
        <v>10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23">
        <f>SUM(F73,H73:I73,L73:N73)</f>
        <v>56</v>
      </c>
      <c r="BQ73" s="23">
        <v>6</v>
      </c>
      <c r="BR73" s="24">
        <f t="shared" si="0"/>
        <v>9.333333333333334</v>
      </c>
    </row>
    <row r="74" spans="1:70" ht="19.5" customHeight="1" thickBot="1">
      <c r="A74" s="57"/>
      <c r="B74" s="20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25"/>
      <c r="BQ74" s="25"/>
      <c r="BR74" s="26">
        <f>SUM(BR71:BR73)</f>
        <v>26.555555555555557</v>
      </c>
    </row>
    <row r="75" ht="19.5" customHeight="1">
      <c r="B75" s="12"/>
    </row>
    <row r="76" ht="19.5" customHeight="1">
      <c r="B76" s="12"/>
    </row>
    <row r="77" ht="19.5" customHeight="1"/>
  </sheetData>
  <sheetProtection/>
  <mergeCells count="20">
    <mergeCell ref="A39:A41"/>
    <mergeCell ref="A2:A4"/>
    <mergeCell ref="A5:A8"/>
    <mergeCell ref="A9:A12"/>
    <mergeCell ref="A13:A16"/>
    <mergeCell ref="A17:A20"/>
    <mergeCell ref="A21:A22"/>
    <mergeCell ref="A23:A26"/>
    <mergeCell ref="A27:A30"/>
    <mergeCell ref="A31:A34"/>
    <mergeCell ref="A35:A38"/>
    <mergeCell ref="A64:A66"/>
    <mergeCell ref="A67:A70"/>
    <mergeCell ref="A71:A74"/>
    <mergeCell ref="A42:A45"/>
    <mergeCell ref="A46:A49"/>
    <mergeCell ref="A50:A53"/>
    <mergeCell ref="A54:A55"/>
    <mergeCell ref="A56:A59"/>
    <mergeCell ref="A60:A6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7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13.7109375" style="6" customWidth="1"/>
    <col min="2" max="2" width="23.421875" style="13" customWidth="1"/>
    <col min="3" max="11" width="3.00390625" style="29" customWidth="1"/>
    <col min="12" max="12" width="3.00390625" style="30" customWidth="1"/>
    <col min="13" max="67" width="3.00390625" style="29" customWidth="1"/>
    <col min="68" max="68" width="6.7109375" style="6" customWidth="1"/>
    <col min="69" max="69" width="7.7109375" style="6" customWidth="1"/>
    <col min="70" max="70" width="7.00390625" style="6" customWidth="1"/>
    <col min="71" max="89" width="2.7109375" style="4" customWidth="1"/>
    <col min="90" max="16384" width="9.140625" style="4" customWidth="1"/>
  </cols>
  <sheetData>
    <row r="1" spans="1:70" ht="36.75" customHeight="1" thickBot="1">
      <c r="A1" s="14" t="s">
        <v>89</v>
      </c>
      <c r="B1" s="16" t="s">
        <v>0</v>
      </c>
      <c r="BP1" s="17" t="s">
        <v>82</v>
      </c>
      <c r="BQ1" s="17" t="s">
        <v>83</v>
      </c>
      <c r="BR1" s="6" t="s">
        <v>84</v>
      </c>
    </row>
    <row r="2" spans="1:70" ht="13.5" customHeight="1">
      <c r="A2" s="53" t="s">
        <v>117</v>
      </c>
      <c r="B2" s="19" t="s">
        <v>63</v>
      </c>
      <c r="C2" s="31">
        <v>9</v>
      </c>
      <c r="D2" s="32">
        <v>10</v>
      </c>
      <c r="E2" s="32">
        <v>6</v>
      </c>
      <c r="F2" s="32">
        <v>9</v>
      </c>
      <c r="G2" s="31">
        <v>9</v>
      </c>
      <c r="H2" s="31">
        <v>9</v>
      </c>
      <c r="I2" s="32">
        <v>10</v>
      </c>
      <c r="J2" s="31">
        <v>9</v>
      </c>
      <c r="K2" s="31">
        <v>10</v>
      </c>
      <c r="L2" s="33">
        <v>9</v>
      </c>
      <c r="M2" s="31">
        <v>10</v>
      </c>
      <c r="N2" s="31">
        <v>9</v>
      </c>
      <c r="O2" s="31">
        <v>10</v>
      </c>
      <c r="P2" s="31">
        <v>10</v>
      </c>
      <c r="Q2" s="31">
        <v>10</v>
      </c>
      <c r="R2" s="31">
        <v>10</v>
      </c>
      <c r="S2" s="31">
        <v>9</v>
      </c>
      <c r="T2" s="31">
        <v>9</v>
      </c>
      <c r="U2" s="31">
        <v>9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21">
        <f>SUM(C2,G2:H2,J2:U2)</f>
        <v>141</v>
      </c>
      <c r="BQ2" s="21">
        <v>15</v>
      </c>
      <c r="BR2" s="22">
        <f>BP2/BQ2</f>
        <v>9.4</v>
      </c>
    </row>
    <row r="3" spans="1:70" ht="13.5" customHeight="1">
      <c r="A3" s="54"/>
      <c r="B3" s="12" t="s">
        <v>64</v>
      </c>
      <c r="C3" s="35">
        <v>8</v>
      </c>
      <c r="D3" s="35" t="s">
        <v>118</v>
      </c>
      <c r="E3" s="34">
        <v>9</v>
      </c>
      <c r="F3" s="35">
        <v>10</v>
      </c>
      <c r="G3" s="35">
        <v>10</v>
      </c>
      <c r="H3" s="34">
        <v>10</v>
      </c>
      <c r="I3" s="34">
        <v>10</v>
      </c>
      <c r="J3" s="34">
        <v>10</v>
      </c>
      <c r="K3" s="35">
        <v>8</v>
      </c>
      <c r="L3" s="39">
        <v>10</v>
      </c>
      <c r="M3" s="34">
        <v>8</v>
      </c>
      <c r="N3" s="34">
        <v>10</v>
      </c>
      <c r="O3" s="34">
        <v>10</v>
      </c>
      <c r="P3" s="34">
        <v>10</v>
      </c>
      <c r="Q3" s="34">
        <v>10</v>
      </c>
      <c r="R3" s="34">
        <v>10</v>
      </c>
      <c r="S3" s="34">
        <v>10</v>
      </c>
      <c r="T3" s="34">
        <v>8</v>
      </c>
      <c r="U3" s="34">
        <v>8</v>
      </c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23">
        <f>SUM(E3,H3:J3,L3:U3)</f>
        <v>133</v>
      </c>
      <c r="BQ3" s="23">
        <v>14</v>
      </c>
      <c r="BR3" s="24">
        <f>BP3/BQ3</f>
        <v>9.5</v>
      </c>
    </row>
    <row r="4" spans="1:70" ht="13.5" customHeight="1">
      <c r="A4" s="54"/>
      <c r="B4" s="12" t="s">
        <v>65</v>
      </c>
      <c r="C4" s="35">
        <v>10</v>
      </c>
      <c r="D4" s="35">
        <v>10</v>
      </c>
      <c r="E4" s="34">
        <v>10</v>
      </c>
      <c r="F4" s="34">
        <v>10</v>
      </c>
      <c r="G4" s="34">
        <v>10</v>
      </c>
      <c r="H4" s="34">
        <v>10</v>
      </c>
      <c r="I4" s="34">
        <v>10</v>
      </c>
      <c r="J4" s="35">
        <v>8</v>
      </c>
      <c r="K4" s="34">
        <v>10</v>
      </c>
      <c r="L4" s="39">
        <v>10</v>
      </c>
      <c r="M4" s="34">
        <v>10</v>
      </c>
      <c r="N4" s="34">
        <v>10</v>
      </c>
      <c r="O4" s="35">
        <v>8</v>
      </c>
      <c r="P4" s="34">
        <v>10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23">
        <f>SUM(E4:I4,K4:N4,P4)</f>
        <v>100</v>
      </c>
      <c r="BQ4" s="23">
        <v>10</v>
      </c>
      <c r="BR4" s="24">
        <f>BP4/BQ4</f>
        <v>10</v>
      </c>
    </row>
    <row r="5" spans="1:70" ht="13.5" customHeight="1" thickBot="1">
      <c r="A5" s="55"/>
      <c r="B5" s="20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25"/>
      <c r="BQ5" s="25"/>
      <c r="BR5" s="26">
        <f>SUM(BR2:BR4)</f>
        <v>28.9</v>
      </c>
    </row>
    <row r="6" spans="1:70" ht="13.5" customHeight="1">
      <c r="A6" s="53" t="s">
        <v>102</v>
      </c>
      <c r="B6" s="19" t="s">
        <v>33</v>
      </c>
      <c r="C6" s="31">
        <v>9</v>
      </c>
      <c r="D6" s="31">
        <v>7</v>
      </c>
      <c r="E6" s="32">
        <v>5</v>
      </c>
      <c r="F6" s="31">
        <v>9</v>
      </c>
      <c r="G6" s="31">
        <v>9</v>
      </c>
      <c r="H6" s="31">
        <v>8</v>
      </c>
      <c r="I6" s="32">
        <v>10</v>
      </c>
      <c r="J6" s="32">
        <v>10</v>
      </c>
      <c r="K6" s="31">
        <v>10</v>
      </c>
      <c r="L6" s="33">
        <v>7</v>
      </c>
      <c r="M6" s="31">
        <v>10</v>
      </c>
      <c r="N6" s="32">
        <v>6</v>
      </c>
      <c r="O6" s="31">
        <v>10</v>
      </c>
      <c r="P6" s="31">
        <v>10</v>
      </c>
      <c r="Q6" s="31">
        <v>9</v>
      </c>
      <c r="R6" s="31">
        <v>10</v>
      </c>
      <c r="S6" s="31">
        <v>9</v>
      </c>
      <c r="T6" s="31">
        <v>10</v>
      </c>
      <c r="U6" s="31">
        <v>10</v>
      </c>
      <c r="V6" s="31">
        <v>8</v>
      </c>
      <c r="W6" s="31">
        <v>10</v>
      </c>
      <c r="X6" s="31">
        <v>9</v>
      </c>
      <c r="Y6" s="31">
        <v>9</v>
      </c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21">
        <f>SUM(C6:D6,F6:H6,K6:M6,O6:Y6)</f>
        <v>173</v>
      </c>
      <c r="BQ6" s="21">
        <v>19</v>
      </c>
      <c r="BR6" s="22">
        <f>BP6/BQ6</f>
        <v>9.105263157894736</v>
      </c>
    </row>
    <row r="7" spans="1:70" ht="13.5" customHeight="1">
      <c r="A7" s="54"/>
      <c r="B7" s="12" t="s">
        <v>34</v>
      </c>
      <c r="C7" s="35">
        <v>10</v>
      </c>
      <c r="D7" s="35">
        <v>10</v>
      </c>
      <c r="E7" s="34">
        <v>10</v>
      </c>
      <c r="F7" s="35">
        <v>8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6">
        <v>7</v>
      </c>
      <c r="M7" s="34">
        <v>10</v>
      </c>
      <c r="N7" s="34">
        <v>10</v>
      </c>
      <c r="O7" s="34">
        <v>8</v>
      </c>
      <c r="P7" s="34">
        <v>8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23">
        <f>SUM(E7,G7:K7,M7:P7)</f>
        <v>96</v>
      </c>
      <c r="BQ7" s="23">
        <v>10</v>
      </c>
      <c r="BR7" s="24">
        <f>BP7/BQ7</f>
        <v>9.6</v>
      </c>
    </row>
    <row r="8" spans="1:70" ht="13.5" customHeight="1">
      <c r="A8" s="54"/>
      <c r="B8" s="12" t="s">
        <v>35</v>
      </c>
      <c r="C8" s="35">
        <v>8</v>
      </c>
      <c r="D8" s="34">
        <v>9</v>
      </c>
      <c r="E8" s="35">
        <v>10</v>
      </c>
      <c r="F8" s="35">
        <v>10</v>
      </c>
      <c r="G8" s="35">
        <v>5</v>
      </c>
      <c r="H8" s="34">
        <v>10</v>
      </c>
      <c r="I8" s="34">
        <v>10</v>
      </c>
      <c r="J8" s="34">
        <v>8</v>
      </c>
      <c r="K8" s="34">
        <v>10</v>
      </c>
      <c r="L8" s="39">
        <v>9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23">
        <f>SUM(D8,H8:L8)</f>
        <v>56</v>
      </c>
      <c r="BQ8" s="23">
        <v>6</v>
      </c>
      <c r="BR8" s="24">
        <f>BP8/BQ8</f>
        <v>9.333333333333334</v>
      </c>
    </row>
    <row r="9" spans="1:70" ht="13.5" customHeight="1" thickBot="1">
      <c r="A9" s="55"/>
      <c r="B9" s="2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25"/>
      <c r="BQ9" s="25"/>
      <c r="BR9" s="26">
        <f>SUM(BR6:BR8)</f>
        <v>28.03859649122807</v>
      </c>
    </row>
    <row r="10" spans="1:70" ht="13.5" customHeight="1">
      <c r="A10" s="60" t="s">
        <v>95</v>
      </c>
      <c r="B10" s="19" t="s">
        <v>25</v>
      </c>
      <c r="C10" s="32">
        <v>10</v>
      </c>
      <c r="D10" s="32">
        <v>10</v>
      </c>
      <c r="E10" s="31">
        <v>10</v>
      </c>
      <c r="F10" s="31">
        <v>10</v>
      </c>
      <c r="G10" s="31">
        <v>8</v>
      </c>
      <c r="H10" s="31">
        <v>10</v>
      </c>
      <c r="I10" s="31">
        <v>10</v>
      </c>
      <c r="J10" s="31">
        <v>10</v>
      </c>
      <c r="K10" s="31">
        <v>10</v>
      </c>
      <c r="L10" s="33">
        <v>8</v>
      </c>
      <c r="M10" s="31">
        <v>10</v>
      </c>
      <c r="N10" s="31">
        <v>10</v>
      </c>
      <c r="O10" s="31">
        <v>10</v>
      </c>
      <c r="P10" s="31">
        <v>10</v>
      </c>
      <c r="Q10" s="32">
        <v>5</v>
      </c>
      <c r="R10" s="31">
        <v>8</v>
      </c>
      <c r="S10" s="31">
        <v>10</v>
      </c>
      <c r="T10" s="31">
        <v>7</v>
      </c>
      <c r="U10" s="31">
        <v>8</v>
      </c>
      <c r="V10" s="31">
        <v>9</v>
      </c>
      <c r="W10" s="31">
        <v>8</v>
      </c>
      <c r="X10" s="31">
        <v>9</v>
      </c>
      <c r="Y10" s="31">
        <v>5</v>
      </c>
      <c r="Z10" s="31">
        <v>10</v>
      </c>
      <c r="AA10" s="32">
        <v>6</v>
      </c>
      <c r="AB10" s="31">
        <v>6</v>
      </c>
      <c r="AC10" s="31">
        <v>7</v>
      </c>
      <c r="AD10" s="31">
        <v>10</v>
      </c>
      <c r="AE10" s="31">
        <v>7</v>
      </c>
      <c r="AF10" s="31">
        <v>6</v>
      </c>
      <c r="AG10" s="31">
        <v>10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21">
        <f>SUM(E10:P10,R10:Z10,AB10:AG10)</f>
        <v>236</v>
      </c>
      <c r="BQ10" s="21">
        <v>27</v>
      </c>
      <c r="BR10" s="22">
        <f>BP10/BQ10</f>
        <v>8.74074074074074</v>
      </c>
    </row>
    <row r="11" spans="1:70" ht="13.5" customHeight="1">
      <c r="A11" s="56"/>
      <c r="B11" s="12" t="s">
        <v>26</v>
      </c>
      <c r="C11" s="35">
        <v>10</v>
      </c>
      <c r="D11" s="35">
        <v>10</v>
      </c>
      <c r="E11" s="34">
        <v>9</v>
      </c>
      <c r="F11" s="34">
        <v>10</v>
      </c>
      <c r="G11" s="34">
        <v>10</v>
      </c>
      <c r="H11" s="34">
        <v>10</v>
      </c>
      <c r="I11" s="34">
        <v>10</v>
      </c>
      <c r="J11" s="34">
        <v>7</v>
      </c>
      <c r="K11" s="35">
        <v>7</v>
      </c>
      <c r="L11" s="36">
        <v>6</v>
      </c>
      <c r="M11" s="34">
        <v>10</v>
      </c>
      <c r="N11" s="34">
        <v>9</v>
      </c>
      <c r="O11" s="34">
        <v>7</v>
      </c>
      <c r="P11" s="34">
        <v>7</v>
      </c>
      <c r="Q11" s="34">
        <v>10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23">
        <f>SUM(E11:J11,M11:Q11)</f>
        <v>99</v>
      </c>
      <c r="BQ11" s="23">
        <v>11</v>
      </c>
      <c r="BR11" s="24">
        <f>BP11/BQ11</f>
        <v>9</v>
      </c>
    </row>
    <row r="12" spans="1:70" ht="13.5" customHeight="1">
      <c r="A12" s="56"/>
      <c r="B12" s="12" t="s">
        <v>27</v>
      </c>
      <c r="C12" s="35" t="s">
        <v>96</v>
      </c>
      <c r="D12" s="35">
        <v>10</v>
      </c>
      <c r="E12" s="35">
        <v>10</v>
      </c>
      <c r="F12" s="34">
        <v>9</v>
      </c>
      <c r="G12" s="34">
        <v>10</v>
      </c>
      <c r="H12" s="35">
        <v>9</v>
      </c>
      <c r="I12" s="35">
        <v>5</v>
      </c>
      <c r="J12" s="34">
        <v>10</v>
      </c>
      <c r="K12" s="34">
        <v>10</v>
      </c>
      <c r="L12" s="39">
        <v>10</v>
      </c>
      <c r="M12" s="34">
        <v>10</v>
      </c>
      <c r="N12" s="34">
        <v>10</v>
      </c>
      <c r="O12" s="34">
        <v>10</v>
      </c>
      <c r="P12" s="34">
        <v>10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23">
        <f>SUM(F12:G12,J12:P12)</f>
        <v>89</v>
      </c>
      <c r="BQ12" s="23">
        <v>9</v>
      </c>
      <c r="BR12" s="24">
        <f>BP12/BQ12</f>
        <v>9.88888888888889</v>
      </c>
    </row>
    <row r="13" spans="1:70" ht="13.5" customHeight="1" thickBot="1">
      <c r="A13" s="57"/>
      <c r="B13" s="20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52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25"/>
      <c r="BQ13" s="25"/>
      <c r="BR13" s="26">
        <f>SUM(BR10:BR12)</f>
        <v>27.62962962962963</v>
      </c>
    </row>
    <row r="14" spans="1:70" ht="13.5" customHeight="1">
      <c r="A14" s="58" t="s">
        <v>92</v>
      </c>
      <c r="B14" s="8" t="s">
        <v>15</v>
      </c>
      <c r="C14" s="34">
        <v>7</v>
      </c>
      <c r="D14" s="34">
        <v>8</v>
      </c>
      <c r="E14" s="35" t="s">
        <v>87</v>
      </c>
      <c r="F14" s="34">
        <v>7</v>
      </c>
      <c r="G14" s="35">
        <v>10</v>
      </c>
      <c r="H14" s="35">
        <v>6</v>
      </c>
      <c r="I14" s="34">
        <v>9</v>
      </c>
      <c r="J14" s="35">
        <v>10</v>
      </c>
      <c r="K14" s="34">
        <v>8</v>
      </c>
      <c r="L14" s="39">
        <v>10</v>
      </c>
      <c r="M14" s="34">
        <v>7</v>
      </c>
      <c r="N14" s="34">
        <v>10</v>
      </c>
      <c r="O14" s="34">
        <v>10</v>
      </c>
      <c r="P14" s="34">
        <v>9</v>
      </c>
      <c r="Q14" s="34">
        <v>10</v>
      </c>
      <c r="R14" s="34">
        <v>7</v>
      </c>
      <c r="S14" s="34">
        <v>10</v>
      </c>
      <c r="T14" s="35">
        <v>6</v>
      </c>
      <c r="U14" s="34">
        <v>7</v>
      </c>
      <c r="V14" s="34">
        <v>8</v>
      </c>
      <c r="W14" s="34">
        <v>10</v>
      </c>
      <c r="X14" s="34">
        <v>10</v>
      </c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23">
        <f>SUM(C14:D14,F14,I14,K14,L14,M14:S14,U14:X14)</f>
        <v>147</v>
      </c>
      <c r="BQ14" s="23">
        <v>17</v>
      </c>
      <c r="BR14" s="24">
        <f>BP14/BQ14</f>
        <v>8.647058823529411</v>
      </c>
    </row>
    <row r="15" spans="1:70" ht="13.5" customHeight="1">
      <c r="A15" s="59"/>
      <c r="B15" s="8" t="s">
        <v>17</v>
      </c>
      <c r="C15" s="34">
        <v>8</v>
      </c>
      <c r="D15" s="35">
        <v>10</v>
      </c>
      <c r="E15" s="34">
        <v>8</v>
      </c>
      <c r="F15" s="35">
        <v>10</v>
      </c>
      <c r="G15" s="34">
        <v>10</v>
      </c>
      <c r="H15" s="35">
        <v>6</v>
      </c>
      <c r="I15" s="34">
        <v>10</v>
      </c>
      <c r="J15" s="34">
        <v>10</v>
      </c>
      <c r="K15" s="34">
        <v>8</v>
      </c>
      <c r="L15" s="39">
        <v>9</v>
      </c>
      <c r="M15" s="34">
        <v>7</v>
      </c>
      <c r="N15" s="34">
        <v>10</v>
      </c>
      <c r="O15" s="34">
        <v>9</v>
      </c>
      <c r="P15" s="34">
        <v>8</v>
      </c>
      <c r="Q15" s="34">
        <v>9</v>
      </c>
      <c r="R15" s="34">
        <v>9</v>
      </c>
      <c r="S15" s="34">
        <v>7</v>
      </c>
      <c r="T15" s="35">
        <v>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23">
        <f>SUM(C15,E15,G15,I15,J15,K15,L15,M15,N15,O15,P15,Q15,R15,S15)</f>
        <v>122</v>
      </c>
      <c r="BQ15" s="23">
        <v>14</v>
      </c>
      <c r="BR15" s="24">
        <f>BP15/BQ15</f>
        <v>8.714285714285714</v>
      </c>
    </row>
    <row r="16" spans="1:70" ht="13.5" customHeight="1">
      <c r="A16" s="59"/>
      <c r="B16" s="8" t="s">
        <v>18</v>
      </c>
      <c r="C16" s="35" t="s">
        <v>88</v>
      </c>
      <c r="D16" s="35">
        <v>10</v>
      </c>
      <c r="E16" s="35">
        <v>10</v>
      </c>
      <c r="F16" s="34">
        <v>10</v>
      </c>
      <c r="G16" s="34">
        <v>10</v>
      </c>
      <c r="H16" s="34">
        <v>10</v>
      </c>
      <c r="I16" s="34">
        <v>10</v>
      </c>
      <c r="J16" s="34">
        <v>10</v>
      </c>
      <c r="K16" s="34">
        <v>10</v>
      </c>
      <c r="L16" s="39">
        <v>10</v>
      </c>
      <c r="M16" s="34">
        <v>10</v>
      </c>
      <c r="N16" s="34">
        <v>10</v>
      </c>
      <c r="O16" s="34">
        <v>10</v>
      </c>
      <c r="P16" s="34">
        <v>10</v>
      </c>
      <c r="Q16" s="34">
        <v>10</v>
      </c>
      <c r="R16" s="35">
        <v>9</v>
      </c>
      <c r="S16" s="34">
        <v>10</v>
      </c>
      <c r="T16" s="34">
        <v>10</v>
      </c>
      <c r="U16" s="35">
        <v>9</v>
      </c>
      <c r="V16" s="34">
        <v>10</v>
      </c>
      <c r="W16" s="34">
        <v>10</v>
      </c>
      <c r="X16" s="34">
        <v>10</v>
      </c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23">
        <f>SUM(F16:Q16,S16:T16,V16:X16)</f>
        <v>170</v>
      </c>
      <c r="BQ16" s="23">
        <v>17</v>
      </c>
      <c r="BR16" s="24">
        <f>BP16/BQ16</f>
        <v>10</v>
      </c>
    </row>
    <row r="17" spans="1:70" ht="13.5" customHeight="1" thickBot="1">
      <c r="A17" s="59"/>
      <c r="B17" s="18"/>
      <c r="C17" s="40"/>
      <c r="D17" s="40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0"/>
      <c r="S17" s="41"/>
      <c r="T17" s="41"/>
      <c r="U17" s="40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27"/>
      <c r="BQ17" s="27"/>
      <c r="BR17" s="28">
        <f>SUM(BR14:BR16)</f>
        <v>27.361344537815125</v>
      </c>
    </row>
    <row r="18" spans="1:70" ht="13.5" customHeight="1">
      <c r="A18" s="53" t="s">
        <v>125</v>
      </c>
      <c r="B18" s="19" t="s">
        <v>76</v>
      </c>
      <c r="C18" s="32">
        <v>10</v>
      </c>
      <c r="D18" s="32">
        <v>10</v>
      </c>
      <c r="E18" s="31">
        <v>10</v>
      </c>
      <c r="F18" s="31">
        <v>10</v>
      </c>
      <c r="G18" s="32">
        <v>6</v>
      </c>
      <c r="H18" s="31">
        <v>9</v>
      </c>
      <c r="I18" s="31">
        <v>10</v>
      </c>
      <c r="J18" s="32">
        <v>8</v>
      </c>
      <c r="K18" s="31">
        <v>10</v>
      </c>
      <c r="L18" s="33">
        <v>10</v>
      </c>
      <c r="M18" s="31">
        <v>10</v>
      </c>
      <c r="N18" s="31">
        <v>9</v>
      </c>
      <c r="O18" s="31">
        <v>8</v>
      </c>
      <c r="P18" s="31">
        <v>8</v>
      </c>
      <c r="Q18" s="31">
        <v>8</v>
      </c>
      <c r="R18" s="31">
        <v>8</v>
      </c>
      <c r="S18" s="31">
        <v>10</v>
      </c>
      <c r="T18" s="31">
        <v>10</v>
      </c>
      <c r="U18" s="31">
        <v>9</v>
      </c>
      <c r="V18" s="31">
        <v>8</v>
      </c>
      <c r="W18" s="31">
        <v>10</v>
      </c>
      <c r="X18" s="31">
        <v>9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21">
        <f>SUM(E18:F18,H18:I18,K18:X18)</f>
        <v>166</v>
      </c>
      <c r="BQ18" s="21">
        <v>18</v>
      </c>
      <c r="BR18" s="22">
        <f>BP18/BQ18</f>
        <v>9.222222222222221</v>
      </c>
    </row>
    <row r="19" spans="1:70" ht="13.5" customHeight="1">
      <c r="A19" s="56"/>
      <c r="B19" s="12" t="s">
        <v>77</v>
      </c>
      <c r="C19" s="34">
        <v>10</v>
      </c>
      <c r="D19" s="34">
        <v>8</v>
      </c>
      <c r="E19" s="34">
        <v>9</v>
      </c>
      <c r="F19" s="34">
        <v>8</v>
      </c>
      <c r="G19" s="34">
        <v>7</v>
      </c>
      <c r="H19" s="34">
        <v>6</v>
      </c>
      <c r="I19" s="34">
        <v>8</v>
      </c>
      <c r="J19" s="34">
        <v>8</v>
      </c>
      <c r="K19" s="34"/>
      <c r="L19" s="39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23">
        <f>SUM(C19:J19)</f>
        <v>64</v>
      </c>
      <c r="BQ19" s="23">
        <v>8</v>
      </c>
      <c r="BR19" s="24">
        <f>BP19/BQ19</f>
        <v>8</v>
      </c>
    </row>
    <row r="20" spans="1:70" ht="13.5" customHeight="1">
      <c r="A20" s="56"/>
      <c r="B20" s="12" t="s">
        <v>78</v>
      </c>
      <c r="C20" s="35" t="s">
        <v>126</v>
      </c>
      <c r="D20" s="35" t="s">
        <v>104</v>
      </c>
      <c r="E20" s="35">
        <v>10</v>
      </c>
      <c r="F20" s="34">
        <v>9</v>
      </c>
      <c r="G20" s="35">
        <v>10</v>
      </c>
      <c r="H20" s="34">
        <v>10</v>
      </c>
      <c r="I20" s="34">
        <v>10</v>
      </c>
      <c r="J20" s="35">
        <v>7</v>
      </c>
      <c r="K20" s="35">
        <v>7</v>
      </c>
      <c r="L20" s="39">
        <v>10</v>
      </c>
      <c r="M20" s="34">
        <v>7</v>
      </c>
      <c r="N20" s="34">
        <v>10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23">
        <f>SUM(F20,H20:I20,L20:N20)</f>
        <v>56</v>
      </c>
      <c r="BQ20" s="23">
        <v>6</v>
      </c>
      <c r="BR20" s="24">
        <f>BP20/BQ20</f>
        <v>9.333333333333334</v>
      </c>
    </row>
    <row r="21" spans="1:70" ht="13.5" customHeight="1" thickBot="1">
      <c r="A21" s="57"/>
      <c r="B21" s="20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25"/>
      <c r="BQ21" s="25"/>
      <c r="BR21" s="26">
        <f>SUM(BR18:BR20)</f>
        <v>26.555555555555557</v>
      </c>
    </row>
    <row r="22" spans="1:70" ht="13.5" customHeight="1">
      <c r="A22" s="53" t="s">
        <v>113</v>
      </c>
      <c r="B22" s="19" t="s">
        <v>56</v>
      </c>
      <c r="C22" s="31">
        <v>8</v>
      </c>
      <c r="D22" s="31">
        <v>9</v>
      </c>
      <c r="E22" s="31">
        <v>9</v>
      </c>
      <c r="F22" s="32" t="s">
        <v>114</v>
      </c>
      <c r="G22" s="32" t="s">
        <v>115</v>
      </c>
      <c r="H22" s="31">
        <v>9</v>
      </c>
      <c r="I22" s="32">
        <v>10</v>
      </c>
      <c r="J22" s="31">
        <v>9</v>
      </c>
      <c r="K22" s="32">
        <v>10</v>
      </c>
      <c r="L22" s="33">
        <v>9</v>
      </c>
      <c r="M22" s="32">
        <v>2</v>
      </c>
      <c r="N22" s="31">
        <v>7</v>
      </c>
      <c r="O22" s="31">
        <v>5</v>
      </c>
      <c r="P22" s="31">
        <v>6</v>
      </c>
      <c r="Q22" s="31">
        <v>5</v>
      </c>
      <c r="R22" s="31">
        <v>7</v>
      </c>
      <c r="S22" s="31">
        <v>7</v>
      </c>
      <c r="T22" s="31">
        <v>7</v>
      </c>
      <c r="U22" s="32">
        <v>4</v>
      </c>
      <c r="V22" s="31">
        <v>9</v>
      </c>
      <c r="W22" s="31">
        <v>9</v>
      </c>
      <c r="X22" s="31">
        <v>7</v>
      </c>
      <c r="Y22" s="31">
        <v>8</v>
      </c>
      <c r="Z22" s="31">
        <v>5</v>
      </c>
      <c r="AA22" s="31">
        <v>6</v>
      </c>
      <c r="AB22" s="31">
        <v>6</v>
      </c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21">
        <f>SUM(C22:E22,H22,J22,L22,N22:T22,V22:AB22)</f>
        <v>147</v>
      </c>
      <c r="BQ22" s="21">
        <v>20</v>
      </c>
      <c r="BR22" s="22">
        <f>BP22/BQ22</f>
        <v>7.35</v>
      </c>
    </row>
    <row r="23" spans="1:70" ht="13.5" customHeight="1">
      <c r="A23" s="54"/>
      <c r="B23" s="12" t="s">
        <v>60</v>
      </c>
      <c r="C23" s="35">
        <v>10</v>
      </c>
      <c r="D23" s="34">
        <v>9</v>
      </c>
      <c r="E23" s="35">
        <v>10</v>
      </c>
      <c r="F23" s="34">
        <v>10</v>
      </c>
      <c r="G23" s="34">
        <v>10</v>
      </c>
      <c r="H23" s="34">
        <v>10</v>
      </c>
      <c r="I23" s="34">
        <v>9</v>
      </c>
      <c r="J23" s="34">
        <v>9</v>
      </c>
      <c r="K23" s="35">
        <v>8</v>
      </c>
      <c r="L23" s="36">
        <v>7</v>
      </c>
      <c r="M23" s="34">
        <v>9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23">
        <f>SUM(D23,F23:J23,M23)</f>
        <v>66</v>
      </c>
      <c r="BQ23" s="23">
        <v>7</v>
      </c>
      <c r="BR23" s="24">
        <f>BP23/BQ23</f>
        <v>9.428571428571429</v>
      </c>
    </row>
    <row r="24" spans="1:70" ht="13.5" customHeight="1">
      <c r="A24" s="54"/>
      <c r="B24" s="12" t="s">
        <v>61</v>
      </c>
      <c r="C24" s="34">
        <v>10</v>
      </c>
      <c r="D24" s="34">
        <v>10</v>
      </c>
      <c r="E24" s="34">
        <v>10</v>
      </c>
      <c r="F24" s="34">
        <v>9</v>
      </c>
      <c r="G24" s="34">
        <v>10</v>
      </c>
      <c r="H24" s="34">
        <v>10</v>
      </c>
      <c r="I24" s="34">
        <v>10</v>
      </c>
      <c r="J24" s="34">
        <v>8</v>
      </c>
      <c r="K24" s="34">
        <v>6</v>
      </c>
      <c r="L24" s="39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23">
        <f>SUM(C24:K24)</f>
        <v>83</v>
      </c>
      <c r="BQ24" s="23">
        <v>9</v>
      </c>
      <c r="BR24" s="24">
        <f>BP24/BQ24</f>
        <v>9.222222222222221</v>
      </c>
    </row>
    <row r="25" spans="1:70" ht="13.5" customHeight="1" thickBot="1">
      <c r="A25" s="55"/>
      <c r="B25" s="20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25"/>
      <c r="BQ25" s="25"/>
      <c r="BR25" s="26">
        <f>SUM(BR22:BR24)</f>
        <v>26.00079365079365</v>
      </c>
    </row>
    <row r="26" spans="1:70" ht="13.5" customHeight="1">
      <c r="A26" s="53" t="s">
        <v>123</v>
      </c>
      <c r="B26" s="19" t="s">
        <v>72</v>
      </c>
      <c r="C26" s="32" t="s">
        <v>124</v>
      </c>
      <c r="D26" s="32">
        <v>10</v>
      </c>
      <c r="E26" s="32">
        <v>10</v>
      </c>
      <c r="F26" s="31">
        <v>8</v>
      </c>
      <c r="G26" s="31">
        <v>10</v>
      </c>
      <c r="H26" s="31">
        <v>8</v>
      </c>
      <c r="I26" s="31">
        <v>7</v>
      </c>
      <c r="J26" s="31">
        <v>9</v>
      </c>
      <c r="K26" s="31">
        <v>8</v>
      </c>
      <c r="L26" s="33">
        <v>8</v>
      </c>
      <c r="M26" s="31">
        <v>10</v>
      </c>
      <c r="N26" s="31">
        <v>10</v>
      </c>
      <c r="O26" s="31">
        <v>9</v>
      </c>
      <c r="P26" s="31">
        <v>8</v>
      </c>
      <c r="Q26" s="31">
        <v>8</v>
      </c>
      <c r="R26" s="32">
        <v>6</v>
      </c>
      <c r="S26" s="31">
        <v>10</v>
      </c>
      <c r="T26" s="31">
        <v>10</v>
      </c>
      <c r="U26" s="31">
        <v>10</v>
      </c>
      <c r="V26" s="32">
        <v>3</v>
      </c>
      <c r="W26" s="31">
        <v>10</v>
      </c>
      <c r="X26" s="31">
        <v>8</v>
      </c>
      <c r="Y26" s="31">
        <v>8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21">
        <f>SUM(F26:Q26,S26:U26,W26:Y26)</f>
        <v>159</v>
      </c>
      <c r="BQ26" s="21">
        <v>18</v>
      </c>
      <c r="BR26" s="22">
        <f>BP26/BQ26</f>
        <v>8.833333333333334</v>
      </c>
    </row>
    <row r="27" spans="1:70" ht="13.5" customHeight="1">
      <c r="A27" s="54"/>
      <c r="B27" s="12" t="s">
        <v>74</v>
      </c>
      <c r="C27" s="34">
        <v>8</v>
      </c>
      <c r="D27" s="34">
        <v>10</v>
      </c>
      <c r="E27" s="34">
        <v>9</v>
      </c>
      <c r="F27" s="34">
        <v>9</v>
      </c>
      <c r="G27" s="34">
        <v>9</v>
      </c>
      <c r="H27" s="34">
        <v>10</v>
      </c>
      <c r="I27" s="34">
        <v>6</v>
      </c>
      <c r="J27" s="34">
        <v>10</v>
      </c>
      <c r="K27" s="34">
        <v>6</v>
      </c>
      <c r="L27" s="39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23">
        <f>SUM(C27:K27)</f>
        <v>77</v>
      </c>
      <c r="BQ27" s="23">
        <v>9</v>
      </c>
      <c r="BR27" s="24">
        <f>BP27/BQ27</f>
        <v>8.555555555555555</v>
      </c>
    </row>
    <row r="28" spans="1:70" ht="13.5" customHeight="1">
      <c r="A28" s="54"/>
      <c r="B28" s="12" t="s">
        <v>75</v>
      </c>
      <c r="C28" s="34">
        <v>8</v>
      </c>
      <c r="D28" s="34">
        <v>10</v>
      </c>
      <c r="E28" s="34">
        <v>10</v>
      </c>
      <c r="F28" s="34">
        <v>10</v>
      </c>
      <c r="G28" s="34">
        <v>6</v>
      </c>
      <c r="H28" s="34">
        <v>7</v>
      </c>
      <c r="I28" s="34">
        <v>9</v>
      </c>
      <c r="J28" s="34"/>
      <c r="K28" s="34"/>
      <c r="L28" s="39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23">
        <f>SUM(C28:I28)</f>
        <v>60</v>
      </c>
      <c r="BQ28" s="23">
        <v>7</v>
      </c>
      <c r="BR28" s="24">
        <f>BP28/BQ28</f>
        <v>8.571428571428571</v>
      </c>
    </row>
    <row r="29" spans="1:70" ht="13.5" customHeight="1" thickBot="1">
      <c r="A29" s="55"/>
      <c r="B29" s="20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25"/>
      <c r="BQ29" s="25"/>
      <c r="BR29" s="26">
        <f>SUM(BR26:BR28)</f>
        <v>25.960317460317462</v>
      </c>
    </row>
    <row r="30" spans="1:70" ht="13.5" customHeight="1">
      <c r="A30" s="53" t="s">
        <v>101</v>
      </c>
      <c r="B30" s="19" t="s">
        <v>30</v>
      </c>
      <c r="C30" s="32">
        <v>10</v>
      </c>
      <c r="D30" s="31">
        <v>8</v>
      </c>
      <c r="E30" s="31">
        <v>10</v>
      </c>
      <c r="F30" s="31">
        <v>10</v>
      </c>
      <c r="G30" s="31">
        <v>7</v>
      </c>
      <c r="H30" s="31">
        <v>9</v>
      </c>
      <c r="I30" s="32">
        <v>10</v>
      </c>
      <c r="J30" s="31">
        <v>8</v>
      </c>
      <c r="K30" s="31">
        <v>10</v>
      </c>
      <c r="L30" s="33">
        <v>10</v>
      </c>
      <c r="M30" s="31">
        <v>8</v>
      </c>
      <c r="N30" s="31">
        <v>10</v>
      </c>
      <c r="O30" s="31">
        <v>8</v>
      </c>
      <c r="P30" s="31">
        <v>7</v>
      </c>
      <c r="Q30" s="31">
        <v>10</v>
      </c>
      <c r="R30" s="31">
        <v>9</v>
      </c>
      <c r="S30" s="31">
        <v>8</v>
      </c>
      <c r="T30" s="32">
        <v>5</v>
      </c>
      <c r="U30" s="32">
        <v>2</v>
      </c>
      <c r="V30" s="31">
        <v>9</v>
      </c>
      <c r="W30" s="31">
        <v>8</v>
      </c>
      <c r="X30" s="31">
        <v>5</v>
      </c>
      <c r="Y30" s="31">
        <v>9</v>
      </c>
      <c r="Z30" s="32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21">
        <f>SUM(D30:H30,J30:S30,V30:Y30)</f>
        <v>163</v>
      </c>
      <c r="BQ30" s="21">
        <v>19</v>
      </c>
      <c r="BR30" s="22">
        <f>BP30/BQ30</f>
        <v>8.578947368421053</v>
      </c>
    </row>
    <row r="31" spans="1:70" ht="13.5" customHeight="1">
      <c r="A31" s="54"/>
      <c r="B31" s="12" t="s">
        <v>31</v>
      </c>
      <c r="C31" s="34">
        <v>8</v>
      </c>
      <c r="D31" s="34">
        <v>9</v>
      </c>
      <c r="E31" s="35">
        <v>10</v>
      </c>
      <c r="F31" s="35">
        <v>10</v>
      </c>
      <c r="G31" s="34">
        <v>10</v>
      </c>
      <c r="H31" s="34">
        <v>9</v>
      </c>
      <c r="I31" s="34">
        <v>6</v>
      </c>
      <c r="J31" s="34">
        <v>6</v>
      </c>
      <c r="K31" s="35">
        <v>5</v>
      </c>
      <c r="L31" s="36">
        <v>5</v>
      </c>
      <c r="M31" s="34">
        <v>8</v>
      </c>
      <c r="N31" s="34">
        <v>8</v>
      </c>
      <c r="O31" s="34">
        <v>10</v>
      </c>
      <c r="P31" s="34">
        <v>7</v>
      </c>
      <c r="Q31" s="34">
        <v>9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23">
        <f>SUM(C31:D31,G31:J31,M31:Q31)</f>
        <v>90</v>
      </c>
      <c r="BQ31" s="23">
        <v>11</v>
      </c>
      <c r="BR31" s="24">
        <f>BP31/BQ31</f>
        <v>8.181818181818182</v>
      </c>
    </row>
    <row r="32" spans="1:70" ht="13.5" customHeight="1">
      <c r="A32" s="54"/>
      <c r="B32" s="12" t="s">
        <v>32</v>
      </c>
      <c r="C32" s="35">
        <v>10</v>
      </c>
      <c r="D32" s="35">
        <v>10</v>
      </c>
      <c r="E32" s="34">
        <v>9</v>
      </c>
      <c r="F32" s="35">
        <v>6</v>
      </c>
      <c r="G32" s="35">
        <v>8</v>
      </c>
      <c r="H32" s="34">
        <v>8</v>
      </c>
      <c r="I32" s="34">
        <v>9</v>
      </c>
      <c r="J32" s="34">
        <v>10</v>
      </c>
      <c r="K32" s="34">
        <v>8</v>
      </c>
      <c r="L32" s="39">
        <v>8</v>
      </c>
      <c r="M32" s="34">
        <v>10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23">
        <f>SUM(E32,H32:M32)</f>
        <v>62</v>
      </c>
      <c r="BQ32" s="23">
        <v>7</v>
      </c>
      <c r="BR32" s="24">
        <f>BP32/BQ32</f>
        <v>8.857142857142858</v>
      </c>
    </row>
    <row r="33" spans="1:70" ht="13.5" customHeight="1" thickBot="1">
      <c r="A33" s="55"/>
      <c r="B33" s="20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25"/>
      <c r="BQ33" s="25"/>
      <c r="BR33" s="26">
        <f>SUM(BR30:BR32)</f>
        <v>25.617908407382092</v>
      </c>
    </row>
    <row r="34" spans="1:70" ht="13.5" customHeight="1">
      <c r="A34" s="53" t="s">
        <v>99</v>
      </c>
      <c r="B34" s="19" t="s">
        <v>20</v>
      </c>
      <c r="C34" s="32" t="s">
        <v>93</v>
      </c>
      <c r="D34" s="31">
        <v>9</v>
      </c>
      <c r="E34" s="32">
        <v>10</v>
      </c>
      <c r="F34" s="31">
        <v>8</v>
      </c>
      <c r="G34" s="31">
        <v>8</v>
      </c>
      <c r="H34" s="32">
        <v>10</v>
      </c>
      <c r="I34" s="31">
        <v>6</v>
      </c>
      <c r="J34" s="31">
        <v>9</v>
      </c>
      <c r="K34" s="42">
        <v>8</v>
      </c>
      <c r="L34" s="33">
        <v>9</v>
      </c>
      <c r="M34" s="31">
        <v>7</v>
      </c>
      <c r="N34" s="31">
        <v>7</v>
      </c>
      <c r="O34" s="31">
        <v>6</v>
      </c>
      <c r="P34" s="31">
        <v>7</v>
      </c>
      <c r="Q34" s="32">
        <v>3</v>
      </c>
      <c r="R34" s="31">
        <v>5</v>
      </c>
      <c r="S34" s="32">
        <v>3</v>
      </c>
      <c r="T34" s="31">
        <v>5</v>
      </c>
      <c r="U34" s="31">
        <v>6</v>
      </c>
      <c r="V34" s="31">
        <v>6</v>
      </c>
      <c r="W34" s="31">
        <v>5</v>
      </c>
      <c r="X34" s="31">
        <v>4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21">
        <f>SUM(D34,F34:G34,I34:P34,R34,T34:X34)</f>
        <v>115</v>
      </c>
      <c r="BQ34" s="21">
        <v>17</v>
      </c>
      <c r="BR34" s="22">
        <f>BP34/BQ34</f>
        <v>6.764705882352941</v>
      </c>
    </row>
    <row r="35" spans="1:70" ht="13.5" customHeight="1">
      <c r="A35" s="54"/>
      <c r="B35" s="12" t="s">
        <v>22</v>
      </c>
      <c r="C35" s="35" t="s">
        <v>94</v>
      </c>
      <c r="D35" s="34">
        <v>9</v>
      </c>
      <c r="E35" s="35">
        <v>10</v>
      </c>
      <c r="F35" s="34">
        <v>9</v>
      </c>
      <c r="G35" s="34">
        <v>8</v>
      </c>
      <c r="H35" s="35">
        <v>10</v>
      </c>
      <c r="I35" s="34">
        <v>9</v>
      </c>
      <c r="J35" s="34">
        <v>10</v>
      </c>
      <c r="K35" s="35">
        <v>4</v>
      </c>
      <c r="L35" s="36">
        <v>6</v>
      </c>
      <c r="M35" s="34">
        <v>7</v>
      </c>
      <c r="N35" s="34">
        <v>10</v>
      </c>
      <c r="O35" s="34">
        <v>7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23">
        <f>SUM(D35,F35,G35,I35:J35,M35:O35)</f>
        <v>69</v>
      </c>
      <c r="BQ35" s="23">
        <v>8</v>
      </c>
      <c r="BR35" s="24">
        <f>BP35/BQ35</f>
        <v>8.625</v>
      </c>
    </row>
    <row r="36" spans="1:70" ht="13.5" customHeight="1">
      <c r="A36" s="54"/>
      <c r="B36" s="12" t="s">
        <v>24</v>
      </c>
      <c r="C36" s="35">
        <v>10</v>
      </c>
      <c r="D36" s="34">
        <v>9</v>
      </c>
      <c r="E36" s="35">
        <v>10</v>
      </c>
      <c r="F36" s="34">
        <v>10</v>
      </c>
      <c r="G36" s="34">
        <v>10</v>
      </c>
      <c r="H36" s="34">
        <v>9</v>
      </c>
      <c r="I36" s="34">
        <v>10</v>
      </c>
      <c r="J36" s="34">
        <v>10</v>
      </c>
      <c r="K36" s="34">
        <v>10</v>
      </c>
      <c r="L36" s="39">
        <v>10</v>
      </c>
      <c r="M36" s="34">
        <v>10</v>
      </c>
      <c r="N36" s="34">
        <v>10</v>
      </c>
      <c r="O36" s="35">
        <v>6</v>
      </c>
      <c r="P36" s="35">
        <v>8</v>
      </c>
      <c r="Q36" s="34">
        <v>10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23">
        <f>SUM(D36,F36:N36,Q36)</f>
        <v>108</v>
      </c>
      <c r="BQ36" s="23">
        <v>11</v>
      </c>
      <c r="BR36" s="24">
        <f>BP36/BQ36</f>
        <v>9.818181818181818</v>
      </c>
    </row>
    <row r="37" spans="1:70" ht="13.5" customHeight="1" thickBot="1">
      <c r="A37" s="55"/>
      <c r="B37" s="20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25"/>
      <c r="BQ37" s="25"/>
      <c r="BR37" s="26">
        <f>SUM(BR34:BR36)</f>
        <v>25.207887700534762</v>
      </c>
    </row>
    <row r="38" spans="1:70" ht="13.5" customHeight="1">
      <c r="A38" s="53" t="s">
        <v>103</v>
      </c>
      <c r="B38" s="19" t="s">
        <v>36</v>
      </c>
      <c r="C38" s="32" t="s">
        <v>104</v>
      </c>
      <c r="D38" s="32">
        <v>10</v>
      </c>
      <c r="E38" s="31">
        <v>9</v>
      </c>
      <c r="F38" s="32">
        <v>10</v>
      </c>
      <c r="G38" s="31">
        <v>10</v>
      </c>
      <c r="H38" s="31">
        <v>10</v>
      </c>
      <c r="I38" s="31">
        <v>10</v>
      </c>
      <c r="J38" s="31">
        <v>10</v>
      </c>
      <c r="K38" s="31">
        <v>5</v>
      </c>
      <c r="L38" s="33">
        <v>8</v>
      </c>
      <c r="M38" s="31">
        <v>6</v>
      </c>
      <c r="N38" s="31">
        <v>5</v>
      </c>
      <c r="O38" s="31">
        <v>7</v>
      </c>
      <c r="P38" s="31">
        <v>7</v>
      </c>
      <c r="Q38" s="31">
        <v>9</v>
      </c>
      <c r="R38" s="31">
        <v>5</v>
      </c>
      <c r="S38" s="31">
        <v>4</v>
      </c>
      <c r="T38" s="31">
        <v>9</v>
      </c>
      <c r="U38" s="32">
        <v>2</v>
      </c>
      <c r="V38" s="31">
        <v>10</v>
      </c>
      <c r="W38" s="31">
        <v>10</v>
      </c>
      <c r="X38" s="31">
        <v>10</v>
      </c>
      <c r="Y38" s="31">
        <v>10</v>
      </c>
      <c r="Z38" s="31">
        <v>4</v>
      </c>
      <c r="AA38" s="32">
        <v>3</v>
      </c>
      <c r="AB38" s="31">
        <v>4</v>
      </c>
      <c r="AC38" s="31">
        <v>3</v>
      </c>
      <c r="AD38" s="31">
        <v>4</v>
      </c>
      <c r="AE38" s="31">
        <v>10</v>
      </c>
      <c r="AF38" s="31">
        <v>4</v>
      </c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21">
        <f>SUM(E38,G38:T38,V38:Z38,AB38:AF38)</f>
        <v>183</v>
      </c>
      <c r="BQ38" s="21">
        <v>25</v>
      </c>
      <c r="BR38" s="22">
        <f>BP38/BQ38</f>
        <v>7.32</v>
      </c>
    </row>
    <row r="39" spans="1:70" ht="13.5" customHeight="1">
      <c r="A39" s="54"/>
      <c r="B39" s="12" t="s">
        <v>38</v>
      </c>
      <c r="C39" s="35" t="s">
        <v>104</v>
      </c>
      <c r="D39" s="35">
        <v>10</v>
      </c>
      <c r="E39" s="35" t="s">
        <v>105</v>
      </c>
      <c r="F39" s="35">
        <v>10</v>
      </c>
      <c r="G39" s="34">
        <v>10</v>
      </c>
      <c r="H39" s="34">
        <v>7</v>
      </c>
      <c r="I39" s="34">
        <v>7</v>
      </c>
      <c r="J39" s="34">
        <v>10</v>
      </c>
      <c r="K39" s="34">
        <v>10</v>
      </c>
      <c r="L39" s="39">
        <v>10</v>
      </c>
      <c r="M39" s="34">
        <v>10</v>
      </c>
      <c r="N39" s="34">
        <v>10</v>
      </c>
      <c r="O39" s="34">
        <v>10</v>
      </c>
      <c r="P39" s="35">
        <v>4</v>
      </c>
      <c r="Q39" s="35">
        <v>3</v>
      </c>
      <c r="R39" s="34">
        <v>4</v>
      </c>
      <c r="S39" s="34">
        <v>4</v>
      </c>
      <c r="T39" s="34">
        <v>8</v>
      </c>
      <c r="U39" s="34">
        <v>7</v>
      </c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23">
        <f>SUM(G39:O39,R39:U39)</f>
        <v>107</v>
      </c>
      <c r="BQ39" s="23">
        <v>13</v>
      </c>
      <c r="BR39" s="24">
        <f>BP39/BQ39</f>
        <v>8.23076923076923</v>
      </c>
    </row>
    <row r="40" spans="1:70" ht="13.5" customHeight="1">
      <c r="A40" s="54"/>
      <c r="B40" s="12" t="s">
        <v>106</v>
      </c>
      <c r="C40" s="34">
        <v>9</v>
      </c>
      <c r="D40" s="34">
        <v>6</v>
      </c>
      <c r="E40" s="35">
        <v>4</v>
      </c>
      <c r="F40" s="34">
        <v>8</v>
      </c>
      <c r="G40" s="34">
        <v>8</v>
      </c>
      <c r="H40" s="35" t="s">
        <v>104</v>
      </c>
      <c r="I40" s="35">
        <v>10</v>
      </c>
      <c r="J40" s="35">
        <v>10</v>
      </c>
      <c r="K40" s="34">
        <v>10</v>
      </c>
      <c r="L40" s="39">
        <v>10</v>
      </c>
      <c r="M40" s="34">
        <v>10</v>
      </c>
      <c r="N40" s="34">
        <v>7</v>
      </c>
      <c r="O40" s="34">
        <v>7</v>
      </c>
      <c r="P40" s="35">
        <v>5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23">
        <f>SUM(C40:D40,F40:G40,K40:O40)</f>
        <v>75</v>
      </c>
      <c r="BQ40" s="23">
        <v>9</v>
      </c>
      <c r="BR40" s="24">
        <f>BP40/BQ40</f>
        <v>8.333333333333334</v>
      </c>
    </row>
    <row r="41" spans="1:70" ht="13.5" customHeight="1" thickBot="1">
      <c r="A41" s="55"/>
      <c r="B41" s="20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25"/>
      <c r="BQ41" s="25"/>
      <c r="BR41" s="26">
        <f>SUM(BR38:BR40)</f>
        <v>23.884102564102562</v>
      </c>
    </row>
    <row r="42" spans="1:70" ht="13.5" customHeight="1">
      <c r="A42" s="53" t="s">
        <v>112</v>
      </c>
      <c r="B42" s="19" t="s">
        <v>53</v>
      </c>
      <c r="C42" s="31">
        <v>8</v>
      </c>
      <c r="D42" s="31">
        <v>10</v>
      </c>
      <c r="E42" s="31">
        <v>6</v>
      </c>
      <c r="F42" s="31">
        <v>6</v>
      </c>
      <c r="G42" s="31">
        <v>10</v>
      </c>
      <c r="H42" s="31">
        <v>6</v>
      </c>
      <c r="I42" s="31">
        <v>5</v>
      </c>
      <c r="J42" s="31">
        <v>6</v>
      </c>
      <c r="K42" s="31"/>
      <c r="L42" s="33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21">
        <f>SUM(C42:J42)</f>
        <v>57</v>
      </c>
      <c r="BQ42" s="21">
        <v>8</v>
      </c>
      <c r="BR42" s="22">
        <f>BP42/BQ42</f>
        <v>7.125</v>
      </c>
    </row>
    <row r="43" spans="1:70" ht="13.5" customHeight="1">
      <c r="A43" s="54"/>
      <c r="B43" s="12" t="s">
        <v>54</v>
      </c>
      <c r="C43" s="35">
        <v>10</v>
      </c>
      <c r="D43" s="34">
        <v>8</v>
      </c>
      <c r="E43" s="35">
        <v>10</v>
      </c>
      <c r="F43" s="34">
        <v>10</v>
      </c>
      <c r="G43" s="34">
        <v>10</v>
      </c>
      <c r="H43" s="34">
        <v>10</v>
      </c>
      <c r="I43" s="34">
        <v>9</v>
      </c>
      <c r="J43" s="34">
        <v>10</v>
      </c>
      <c r="K43" s="34">
        <v>9</v>
      </c>
      <c r="L43" s="36">
        <v>8</v>
      </c>
      <c r="M43" s="35">
        <v>8</v>
      </c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23">
        <f>SUM(D43,F43:K43)</f>
        <v>66</v>
      </c>
      <c r="BQ43" s="23">
        <v>7</v>
      </c>
      <c r="BR43" s="24">
        <f>BP43/BQ43</f>
        <v>9.428571428571429</v>
      </c>
    </row>
    <row r="44" spans="1:70" ht="13.5" customHeight="1">
      <c r="A44" s="54"/>
      <c r="B44" s="12" t="s">
        <v>55</v>
      </c>
      <c r="C44" s="34">
        <v>8</v>
      </c>
      <c r="D44" s="34">
        <v>8</v>
      </c>
      <c r="E44" s="34">
        <v>9</v>
      </c>
      <c r="F44" s="34">
        <v>7</v>
      </c>
      <c r="G44" s="34">
        <v>7</v>
      </c>
      <c r="H44" s="34">
        <v>4</v>
      </c>
      <c r="I44" s="34">
        <v>6</v>
      </c>
      <c r="J44" s="34">
        <v>8</v>
      </c>
      <c r="K44" s="34"/>
      <c r="L44" s="39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23">
        <f>SUM(C44:J44)</f>
        <v>57</v>
      </c>
      <c r="BQ44" s="23">
        <v>8</v>
      </c>
      <c r="BR44" s="24">
        <f>BP44/BQ44</f>
        <v>7.125</v>
      </c>
    </row>
    <row r="45" spans="1:70" ht="13.5" customHeight="1" thickBot="1">
      <c r="A45" s="55"/>
      <c r="B45" s="20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25"/>
      <c r="BQ45" s="25"/>
      <c r="BR45" s="26">
        <f>SUM(BR42:BR44)</f>
        <v>23.67857142857143</v>
      </c>
    </row>
    <row r="46" spans="1:70" ht="13.5" customHeight="1">
      <c r="A46" s="53" t="s">
        <v>111</v>
      </c>
      <c r="B46" s="19" t="s">
        <v>47</v>
      </c>
      <c r="C46" s="32">
        <v>10</v>
      </c>
      <c r="D46" s="32">
        <v>10</v>
      </c>
      <c r="E46" s="32">
        <v>7</v>
      </c>
      <c r="F46" s="31">
        <v>10</v>
      </c>
      <c r="G46" s="31">
        <v>10</v>
      </c>
      <c r="H46" s="32">
        <v>7</v>
      </c>
      <c r="I46" s="31">
        <v>9</v>
      </c>
      <c r="J46" s="31">
        <v>10</v>
      </c>
      <c r="K46" s="31">
        <v>10</v>
      </c>
      <c r="L46" s="33">
        <v>8</v>
      </c>
      <c r="M46" s="31">
        <v>10</v>
      </c>
      <c r="N46" s="31">
        <v>10</v>
      </c>
      <c r="O46" s="31">
        <v>8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21">
        <f>SUM(F46:G46,I46:O46)</f>
        <v>85</v>
      </c>
      <c r="BQ46" s="21">
        <v>9</v>
      </c>
      <c r="BR46" s="22">
        <f>BP46/BQ46</f>
        <v>9.444444444444445</v>
      </c>
    </row>
    <row r="47" spans="1:72" ht="13.5" customHeight="1">
      <c r="A47" s="54"/>
      <c r="B47" s="12" t="s">
        <v>48</v>
      </c>
      <c r="C47" s="34">
        <v>8</v>
      </c>
      <c r="D47" s="34">
        <v>7</v>
      </c>
      <c r="E47" s="34">
        <v>10</v>
      </c>
      <c r="F47" s="34">
        <v>9</v>
      </c>
      <c r="G47" s="34">
        <v>6</v>
      </c>
      <c r="H47" s="34">
        <v>9</v>
      </c>
      <c r="I47" s="34">
        <v>5</v>
      </c>
      <c r="J47" s="34">
        <v>5</v>
      </c>
      <c r="K47" s="34">
        <v>7</v>
      </c>
      <c r="L47" s="39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23">
        <f>SUM(C47:K47)</f>
        <v>66</v>
      </c>
      <c r="BQ47" s="23">
        <v>9</v>
      </c>
      <c r="BR47" s="24">
        <f>BP47/BQ47</f>
        <v>7.333333333333333</v>
      </c>
      <c r="BS47" s="4">
        <v>-1</v>
      </c>
      <c r="BT47" s="4" t="s">
        <v>110</v>
      </c>
    </row>
    <row r="48" spans="1:70" ht="13.5" customHeight="1">
      <c r="A48" s="54"/>
      <c r="B48" s="12" t="s">
        <v>52</v>
      </c>
      <c r="C48" s="34">
        <v>7</v>
      </c>
      <c r="D48" s="34">
        <v>8</v>
      </c>
      <c r="E48" s="34">
        <v>8</v>
      </c>
      <c r="F48" s="34">
        <v>10</v>
      </c>
      <c r="G48" s="34">
        <v>5</v>
      </c>
      <c r="H48" s="34"/>
      <c r="I48" s="34"/>
      <c r="J48" s="34"/>
      <c r="K48" s="34"/>
      <c r="L48" s="39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23">
        <f>SUM(C48:G48)</f>
        <v>38</v>
      </c>
      <c r="BQ48" s="23">
        <v>5</v>
      </c>
      <c r="BR48" s="24">
        <f>BP48/BQ48</f>
        <v>7.6</v>
      </c>
    </row>
    <row r="49" spans="1:70" ht="13.5" customHeight="1" thickBot="1">
      <c r="A49" s="55"/>
      <c r="B49" s="20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25"/>
      <c r="BQ49" s="25"/>
      <c r="BR49" s="26">
        <f>+SUM(BR46:BR48,BS47)</f>
        <v>23.37777777777778</v>
      </c>
    </row>
    <row r="50" spans="1:70" ht="13.5" customHeight="1">
      <c r="A50" s="53" t="s">
        <v>119</v>
      </c>
      <c r="B50" s="19" t="s">
        <v>66</v>
      </c>
      <c r="C50" s="32">
        <v>9</v>
      </c>
      <c r="D50" s="31">
        <v>8</v>
      </c>
      <c r="E50" s="32">
        <v>6</v>
      </c>
      <c r="F50" s="31">
        <v>6</v>
      </c>
      <c r="G50" s="31">
        <v>6</v>
      </c>
      <c r="H50" s="32">
        <v>10</v>
      </c>
      <c r="I50" s="31">
        <v>7</v>
      </c>
      <c r="J50" s="31">
        <v>9</v>
      </c>
      <c r="K50" s="31">
        <v>8</v>
      </c>
      <c r="L50" s="33">
        <v>6</v>
      </c>
      <c r="M50" s="32">
        <v>5</v>
      </c>
      <c r="N50" s="31">
        <v>7</v>
      </c>
      <c r="O50" s="31">
        <v>8</v>
      </c>
      <c r="P50" s="31">
        <v>7</v>
      </c>
      <c r="Q50" s="31">
        <v>7</v>
      </c>
      <c r="R50" s="31">
        <v>7</v>
      </c>
      <c r="S50" s="31">
        <v>7</v>
      </c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21">
        <f>SUM(D50,F50:G50,I50:L50,N50:S50)</f>
        <v>93</v>
      </c>
      <c r="BQ50" s="21">
        <v>13</v>
      </c>
      <c r="BR50" s="22">
        <f>BP50/BQ50</f>
        <v>7.153846153846154</v>
      </c>
    </row>
    <row r="51" spans="1:70" ht="13.5" customHeight="1">
      <c r="A51" s="54"/>
      <c r="B51" s="12" t="s">
        <v>67</v>
      </c>
      <c r="C51" s="34">
        <v>10</v>
      </c>
      <c r="D51" s="34">
        <v>10</v>
      </c>
      <c r="E51" s="34">
        <v>10</v>
      </c>
      <c r="F51" s="34">
        <v>7</v>
      </c>
      <c r="G51" s="34">
        <v>7</v>
      </c>
      <c r="H51" s="34">
        <v>8</v>
      </c>
      <c r="I51" s="34">
        <v>7</v>
      </c>
      <c r="J51" s="34">
        <v>7</v>
      </c>
      <c r="K51" s="34"/>
      <c r="L51" s="39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23">
        <f>SUM(C51:J51)</f>
        <v>66</v>
      </c>
      <c r="BQ51" s="23">
        <v>8</v>
      </c>
      <c r="BR51" s="24">
        <f>BP51/BQ51</f>
        <v>8.25</v>
      </c>
    </row>
    <row r="52" spans="1:70" ht="13.5" customHeight="1">
      <c r="A52" s="54"/>
      <c r="B52" s="12" t="s">
        <v>68</v>
      </c>
      <c r="C52" s="34">
        <v>10</v>
      </c>
      <c r="D52" s="34">
        <v>6</v>
      </c>
      <c r="E52" s="34">
        <v>10</v>
      </c>
      <c r="F52" s="34">
        <v>7</v>
      </c>
      <c r="G52" s="34">
        <v>7</v>
      </c>
      <c r="H52" s="34">
        <v>7</v>
      </c>
      <c r="I52" s="34">
        <v>6</v>
      </c>
      <c r="J52" s="34"/>
      <c r="K52" s="34"/>
      <c r="L52" s="39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23">
        <f>SUM(I52,C52,D52,E52,F52,G52,H52)</f>
        <v>53</v>
      </c>
      <c r="BQ52" s="23">
        <v>7</v>
      </c>
      <c r="BR52" s="24">
        <f>BP52/BQ52</f>
        <v>7.571428571428571</v>
      </c>
    </row>
    <row r="53" spans="1:70" ht="13.5" customHeight="1" thickBot="1">
      <c r="A53" s="55"/>
      <c r="B53" s="20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25"/>
      <c r="BQ53" s="25"/>
      <c r="BR53" s="26">
        <f>SUM(BR50:BR52)</f>
        <v>22.975274725274723</v>
      </c>
    </row>
    <row r="54" spans="1:70" ht="13.5" customHeight="1">
      <c r="A54" s="53" t="s">
        <v>107</v>
      </c>
      <c r="B54" s="19" t="s">
        <v>42</v>
      </c>
      <c r="C54" s="32">
        <v>3</v>
      </c>
      <c r="D54" s="31">
        <v>8</v>
      </c>
      <c r="E54" s="32">
        <v>10</v>
      </c>
      <c r="F54" s="32">
        <v>9</v>
      </c>
      <c r="G54" s="32">
        <v>5</v>
      </c>
      <c r="H54" s="31">
        <v>7</v>
      </c>
      <c r="I54" s="31">
        <v>5</v>
      </c>
      <c r="J54" s="31">
        <v>7</v>
      </c>
      <c r="K54" s="31">
        <v>6</v>
      </c>
      <c r="L54" s="33">
        <v>7</v>
      </c>
      <c r="M54" s="31">
        <v>8</v>
      </c>
      <c r="N54" s="31">
        <v>8</v>
      </c>
      <c r="O54" s="31">
        <v>8</v>
      </c>
      <c r="P54" s="31">
        <v>7</v>
      </c>
      <c r="Q54" s="31">
        <v>8</v>
      </c>
      <c r="R54" s="31">
        <v>6</v>
      </c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21">
        <f>SUM(D54,H54:R54)</f>
        <v>85</v>
      </c>
      <c r="BQ54" s="21">
        <v>12</v>
      </c>
      <c r="BR54" s="22">
        <f>BP54/BQ54</f>
        <v>7.083333333333333</v>
      </c>
    </row>
    <row r="55" spans="1:70" ht="13.5" customHeight="1">
      <c r="A55" s="54"/>
      <c r="B55" s="12" t="s">
        <v>43</v>
      </c>
      <c r="C55" s="34">
        <v>8</v>
      </c>
      <c r="D55" s="34">
        <v>10</v>
      </c>
      <c r="E55" s="34">
        <v>4</v>
      </c>
      <c r="F55" s="34">
        <v>10</v>
      </c>
      <c r="G55" s="34">
        <v>5</v>
      </c>
      <c r="H55" s="34">
        <v>7</v>
      </c>
      <c r="I55" s="34">
        <v>6</v>
      </c>
      <c r="J55" s="34">
        <v>6</v>
      </c>
      <c r="K55" s="34">
        <v>7</v>
      </c>
      <c r="L55" s="39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23">
        <f>SUM(C55:K55)</f>
        <v>63</v>
      </c>
      <c r="BQ55" s="23">
        <v>9</v>
      </c>
      <c r="BR55" s="24">
        <f>BP55/BQ55</f>
        <v>7</v>
      </c>
    </row>
    <row r="56" spans="1:70" ht="13.5" customHeight="1">
      <c r="A56" s="54"/>
      <c r="B56" s="12" t="s">
        <v>44</v>
      </c>
      <c r="C56" s="34">
        <v>7</v>
      </c>
      <c r="D56" s="34">
        <v>8</v>
      </c>
      <c r="E56" s="34">
        <v>4</v>
      </c>
      <c r="F56" s="34">
        <v>7</v>
      </c>
      <c r="G56" s="34">
        <v>8</v>
      </c>
      <c r="H56" s="34">
        <v>8</v>
      </c>
      <c r="I56" s="34"/>
      <c r="J56" s="34"/>
      <c r="K56" s="34"/>
      <c r="L56" s="39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23">
        <f>SUM(C56:H56)</f>
        <v>42</v>
      </c>
      <c r="BQ56" s="23">
        <v>6</v>
      </c>
      <c r="BR56" s="24">
        <f>BP56/BQ56</f>
        <v>7</v>
      </c>
    </row>
    <row r="57" spans="1:70" ht="13.5" customHeight="1" thickBot="1">
      <c r="A57" s="55"/>
      <c r="B57" s="20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25"/>
      <c r="BQ57" s="25"/>
      <c r="BR57" s="26">
        <f>SUM(BR54:BR56)</f>
        <v>21.083333333333332</v>
      </c>
    </row>
    <row r="58" spans="1:70" ht="13.5" customHeight="1">
      <c r="A58" s="53" t="s">
        <v>91</v>
      </c>
      <c r="B58" s="11" t="s">
        <v>10</v>
      </c>
      <c r="C58" s="31">
        <v>7</v>
      </c>
      <c r="D58" s="31">
        <v>7</v>
      </c>
      <c r="E58" s="31">
        <v>6</v>
      </c>
      <c r="F58" s="31">
        <v>8</v>
      </c>
      <c r="G58" s="31">
        <v>5</v>
      </c>
      <c r="H58" s="31">
        <v>5</v>
      </c>
      <c r="I58" s="31">
        <v>5</v>
      </c>
      <c r="J58" s="31">
        <v>4</v>
      </c>
      <c r="K58" s="32">
        <v>10</v>
      </c>
      <c r="L58" s="33">
        <v>6</v>
      </c>
      <c r="M58" s="31">
        <v>7</v>
      </c>
      <c r="N58" s="31">
        <v>8</v>
      </c>
      <c r="O58" s="31">
        <v>6</v>
      </c>
      <c r="P58" s="31">
        <v>5</v>
      </c>
      <c r="Q58" s="31">
        <v>6</v>
      </c>
      <c r="R58" s="31">
        <v>7</v>
      </c>
      <c r="S58" s="31">
        <v>6</v>
      </c>
      <c r="T58" s="31">
        <v>9</v>
      </c>
      <c r="U58" s="32">
        <v>10</v>
      </c>
      <c r="V58" s="31">
        <v>10</v>
      </c>
      <c r="W58" s="31">
        <v>10</v>
      </c>
      <c r="X58" s="31">
        <v>4</v>
      </c>
      <c r="Y58" s="31">
        <v>4</v>
      </c>
      <c r="Z58" s="31">
        <v>10</v>
      </c>
      <c r="AA58" s="31">
        <v>3</v>
      </c>
      <c r="AB58" s="31">
        <v>4</v>
      </c>
      <c r="AC58" s="31">
        <v>8</v>
      </c>
      <c r="AD58" s="31">
        <v>10</v>
      </c>
      <c r="AE58" s="31">
        <v>3</v>
      </c>
      <c r="AF58" s="31">
        <v>10</v>
      </c>
      <c r="AG58" s="31">
        <v>3</v>
      </c>
      <c r="AH58" s="31">
        <v>3</v>
      </c>
      <c r="AI58" s="31">
        <v>4</v>
      </c>
      <c r="AJ58" s="31">
        <v>5</v>
      </c>
      <c r="AK58" s="31">
        <v>8</v>
      </c>
      <c r="AL58" s="31">
        <v>9</v>
      </c>
      <c r="AM58" s="31">
        <v>10</v>
      </c>
      <c r="AN58" s="31">
        <v>3</v>
      </c>
      <c r="AO58" s="32">
        <v>2</v>
      </c>
      <c r="AP58" s="31">
        <v>10</v>
      </c>
      <c r="AQ58" s="31">
        <v>5</v>
      </c>
      <c r="AR58" s="31">
        <v>4</v>
      </c>
      <c r="AS58" s="31">
        <v>4</v>
      </c>
      <c r="AT58" s="31">
        <v>5</v>
      </c>
      <c r="AU58" s="31">
        <v>3</v>
      </c>
      <c r="AV58" s="31">
        <v>4</v>
      </c>
      <c r="AW58" s="32">
        <v>2</v>
      </c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21">
        <f>SUM(C58:J58,L58:T58,V58:AN58,AP58:AV58)</f>
        <v>263</v>
      </c>
      <c r="BQ58" s="21">
        <v>43</v>
      </c>
      <c r="BR58" s="22">
        <f>BP58/BQ58</f>
        <v>6.116279069767442</v>
      </c>
    </row>
    <row r="59" spans="1:70" ht="13.5" customHeight="1">
      <c r="A59" s="54"/>
      <c r="B59" s="8" t="s">
        <v>12</v>
      </c>
      <c r="C59" s="35">
        <v>10</v>
      </c>
      <c r="D59" s="35">
        <v>10</v>
      </c>
      <c r="E59" s="34">
        <v>6</v>
      </c>
      <c r="F59" s="34">
        <v>10</v>
      </c>
      <c r="G59" s="34">
        <v>4</v>
      </c>
      <c r="H59" s="35" t="s">
        <v>86</v>
      </c>
      <c r="I59" s="34">
        <v>7</v>
      </c>
      <c r="J59" s="34">
        <v>8</v>
      </c>
      <c r="K59" s="34">
        <v>6</v>
      </c>
      <c r="L59" s="39">
        <v>10</v>
      </c>
      <c r="M59" s="34">
        <v>5</v>
      </c>
      <c r="N59" s="34">
        <v>6</v>
      </c>
      <c r="O59" s="34">
        <v>7</v>
      </c>
      <c r="P59" s="34">
        <v>5</v>
      </c>
      <c r="Q59" s="34">
        <v>10</v>
      </c>
      <c r="R59" s="34">
        <v>9</v>
      </c>
      <c r="S59" s="34">
        <v>10</v>
      </c>
      <c r="T59" s="34">
        <v>4</v>
      </c>
      <c r="U59" s="34">
        <v>6</v>
      </c>
      <c r="V59" s="35">
        <v>2</v>
      </c>
      <c r="W59" s="34">
        <v>4</v>
      </c>
      <c r="X59" s="34">
        <v>4</v>
      </c>
      <c r="Y59" s="35">
        <v>3</v>
      </c>
      <c r="Z59" s="34">
        <v>3</v>
      </c>
      <c r="AA59" s="34">
        <v>5</v>
      </c>
      <c r="AB59" s="34">
        <v>9</v>
      </c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23">
        <f>SUM(E59:G59,I59:U59,W59:X59,Z59:AB59)</f>
        <v>138</v>
      </c>
      <c r="BQ59" s="23">
        <v>21</v>
      </c>
      <c r="BR59" s="24">
        <f>BP59/BQ59</f>
        <v>6.571428571428571</v>
      </c>
    </row>
    <row r="60" spans="1:70" ht="13.5" customHeight="1">
      <c r="A60" s="54"/>
      <c r="B60" s="8" t="s">
        <v>14</v>
      </c>
      <c r="C60" s="34">
        <v>9</v>
      </c>
      <c r="D60" s="35">
        <v>10</v>
      </c>
      <c r="E60" s="35">
        <v>10</v>
      </c>
      <c r="F60" s="34">
        <v>6</v>
      </c>
      <c r="G60" s="34">
        <v>10</v>
      </c>
      <c r="H60" s="34">
        <v>6</v>
      </c>
      <c r="I60" s="35">
        <v>6</v>
      </c>
      <c r="J60" s="34">
        <v>10</v>
      </c>
      <c r="K60" s="34">
        <v>10</v>
      </c>
      <c r="L60" s="36">
        <v>5</v>
      </c>
      <c r="M60" s="34">
        <v>6</v>
      </c>
      <c r="N60" s="34">
        <v>8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23">
        <f>SUM(C60,F60:H60,J60:K60,M60:N60)</f>
        <v>65</v>
      </c>
      <c r="BQ60" s="23">
        <v>8</v>
      </c>
      <c r="BR60" s="24">
        <f>BP60/BQ60</f>
        <v>8.125</v>
      </c>
    </row>
    <row r="61" spans="1:70" ht="13.5" customHeight="1" thickBot="1">
      <c r="A61" s="55"/>
      <c r="B61" s="10"/>
      <c r="C61" s="37"/>
      <c r="D61" s="38"/>
      <c r="E61" s="38"/>
      <c r="F61" s="37"/>
      <c r="G61" s="37"/>
      <c r="H61" s="37"/>
      <c r="I61" s="38"/>
      <c r="J61" s="37"/>
      <c r="K61" s="37"/>
      <c r="L61" s="38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25"/>
      <c r="BQ61" s="25"/>
      <c r="BR61" s="26">
        <f>SUM(BR58:BR60)</f>
        <v>20.812707641196013</v>
      </c>
    </row>
    <row r="62" spans="1:70" ht="13.5" customHeight="1">
      <c r="A62" s="53" t="s">
        <v>90</v>
      </c>
      <c r="B62" s="7" t="s">
        <v>2</v>
      </c>
      <c r="C62" s="31">
        <v>9</v>
      </c>
      <c r="D62" s="31">
        <v>8</v>
      </c>
      <c r="E62" s="31">
        <v>9</v>
      </c>
      <c r="F62" s="31">
        <v>9</v>
      </c>
      <c r="G62" s="31">
        <v>7</v>
      </c>
      <c r="H62" s="32" t="s">
        <v>81</v>
      </c>
      <c r="I62" s="31">
        <v>9</v>
      </c>
      <c r="J62" s="31">
        <v>7</v>
      </c>
      <c r="K62" s="31">
        <v>9</v>
      </c>
      <c r="L62" s="33">
        <v>6</v>
      </c>
      <c r="M62" s="31">
        <v>8</v>
      </c>
      <c r="N62" s="32">
        <v>4</v>
      </c>
      <c r="O62" s="31">
        <v>6</v>
      </c>
      <c r="P62" s="31">
        <v>9</v>
      </c>
      <c r="Q62" s="32">
        <v>10</v>
      </c>
      <c r="R62" s="31">
        <v>9</v>
      </c>
      <c r="S62" s="31">
        <v>5</v>
      </c>
      <c r="T62" s="31">
        <v>8</v>
      </c>
      <c r="U62" s="31">
        <v>5</v>
      </c>
      <c r="V62" s="32">
        <v>4</v>
      </c>
      <c r="W62" s="31">
        <v>6</v>
      </c>
      <c r="X62" s="31">
        <v>8</v>
      </c>
      <c r="Y62" s="31">
        <v>6</v>
      </c>
      <c r="Z62" s="31">
        <v>5</v>
      </c>
      <c r="AA62" s="32">
        <v>10</v>
      </c>
      <c r="AB62" s="31">
        <v>8</v>
      </c>
      <c r="AC62" s="31">
        <v>7</v>
      </c>
      <c r="AD62" s="31">
        <v>9</v>
      </c>
      <c r="AE62" s="31">
        <v>4</v>
      </c>
      <c r="AF62" s="31">
        <v>9</v>
      </c>
      <c r="AG62" s="31">
        <v>8</v>
      </c>
      <c r="AH62" s="31">
        <v>9</v>
      </c>
      <c r="AI62" s="31">
        <v>9</v>
      </c>
      <c r="AJ62" s="31">
        <v>9</v>
      </c>
      <c r="AK62" s="31">
        <v>9</v>
      </c>
      <c r="AL62" s="31">
        <v>7</v>
      </c>
      <c r="AM62" s="31">
        <v>8</v>
      </c>
      <c r="AN62" s="31">
        <v>8</v>
      </c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21">
        <f>SUM(C62:G62,I62:M62,O62:P62,R62:U62,W62:Z62,AB62:AN62)</f>
        <v>252</v>
      </c>
      <c r="BQ62" s="21">
        <v>33</v>
      </c>
      <c r="BR62" s="22">
        <f>BP62/BQ62</f>
        <v>7.636363636363637</v>
      </c>
    </row>
    <row r="63" spans="1:70" ht="13.5" customHeight="1">
      <c r="A63" s="56"/>
      <c r="B63" s="8" t="s">
        <v>7</v>
      </c>
      <c r="C63" s="34">
        <v>9</v>
      </c>
      <c r="D63" s="35">
        <v>10</v>
      </c>
      <c r="E63" s="35">
        <v>8</v>
      </c>
      <c r="F63" s="34">
        <v>9</v>
      </c>
      <c r="G63" s="34">
        <v>8</v>
      </c>
      <c r="H63" s="34">
        <v>10</v>
      </c>
      <c r="I63" s="35">
        <v>7</v>
      </c>
      <c r="J63" s="34">
        <v>9</v>
      </c>
      <c r="K63" s="35" t="s">
        <v>85</v>
      </c>
      <c r="L63" s="36">
        <v>10</v>
      </c>
      <c r="M63" s="34">
        <v>9</v>
      </c>
      <c r="N63" s="34">
        <v>9</v>
      </c>
      <c r="O63" s="34">
        <v>10</v>
      </c>
      <c r="P63" s="34">
        <v>8</v>
      </c>
      <c r="Q63" s="34">
        <v>10</v>
      </c>
      <c r="R63" s="34">
        <v>10</v>
      </c>
      <c r="S63" s="34">
        <v>10</v>
      </c>
      <c r="T63" s="34">
        <v>10</v>
      </c>
      <c r="U63" s="34">
        <v>10</v>
      </c>
      <c r="V63" s="34">
        <v>8</v>
      </c>
      <c r="W63" s="34">
        <v>9</v>
      </c>
      <c r="X63" s="34">
        <v>9</v>
      </c>
      <c r="Y63" s="34">
        <v>10</v>
      </c>
      <c r="Z63" s="34">
        <v>8</v>
      </c>
      <c r="AA63" s="34">
        <v>10</v>
      </c>
      <c r="AB63" s="34">
        <v>9</v>
      </c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23">
        <f>SUM(C63,F63:H63,J63,M63:AB63)</f>
        <v>194</v>
      </c>
      <c r="BQ63" s="23">
        <v>21</v>
      </c>
      <c r="BR63" s="24">
        <f>BP63/BQ63</f>
        <v>9.238095238095237</v>
      </c>
    </row>
    <row r="64" spans="1:73" ht="13.5" customHeight="1" thickBot="1">
      <c r="A64" s="57"/>
      <c r="B64" s="9"/>
      <c r="C64" s="37"/>
      <c r="D64" s="38"/>
      <c r="E64" s="38"/>
      <c r="F64" s="37"/>
      <c r="G64" s="37"/>
      <c r="H64" s="37"/>
      <c r="I64" s="38"/>
      <c r="J64" s="37"/>
      <c r="K64" s="38"/>
      <c r="L64" s="38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25"/>
      <c r="BQ64" s="25"/>
      <c r="BR64" s="26">
        <f>+SUM(BR62:BR63)</f>
        <v>16.874458874458874</v>
      </c>
      <c r="BS64" s="5"/>
      <c r="BT64" s="5"/>
      <c r="BU64" s="5"/>
    </row>
    <row r="65" spans="1:70" ht="13.5" customHeight="1">
      <c r="A65" s="53" t="s">
        <v>108</v>
      </c>
      <c r="B65" s="19" t="s">
        <v>45</v>
      </c>
      <c r="C65" s="31">
        <v>9</v>
      </c>
      <c r="D65" s="31">
        <v>9</v>
      </c>
      <c r="E65" s="32">
        <v>10</v>
      </c>
      <c r="F65" s="32">
        <v>10</v>
      </c>
      <c r="G65" s="31">
        <v>10</v>
      </c>
      <c r="H65" s="31">
        <v>10</v>
      </c>
      <c r="I65" s="31">
        <v>10</v>
      </c>
      <c r="J65" s="32">
        <v>7</v>
      </c>
      <c r="K65" s="32">
        <v>6</v>
      </c>
      <c r="L65" s="33">
        <v>9</v>
      </c>
      <c r="M65" s="31">
        <v>9</v>
      </c>
      <c r="N65" s="31">
        <v>10</v>
      </c>
      <c r="O65" s="31">
        <v>8</v>
      </c>
      <c r="P65" s="31">
        <v>9</v>
      </c>
      <c r="Q65" s="31">
        <v>9</v>
      </c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21">
        <f>SUM(C65:D65,G65:I65,L65:Q65)</f>
        <v>102</v>
      </c>
      <c r="BQ65" s="21">
        <v>11</v>
      </c>
      <c r="BR65" s="22">
        <f>BP65/BQ65</f>
        <v>9.272727272727273</v>
      </c>
    </row>
    <row r="66" spans="1:72" ht="13.5" customHeight="1">
      <c r="A66" s="54"/>
      <c r="B66" s="12" t="s">
        <v>109</v>
      </c>
      <c r="C66" s="34">
        <v>9</v>
      </c>
      <c r="D66" s="34">
        <v>8</v>
      </c>
      <c r="E66" s="34">
        <v>10</v>
      </c>
      <c r="F66" s="34">
        <v>5</v>
      </c>
      <c r="G66" s="34">
        <v>7</v>
      </c>
      <c r="H66" s="34">
        <v>8</v>
      </c>
      <c r="I66" s="34"/>
      <c r="J66" s="34"/>
      <c r="K66" s="34"/>
      <c r="L66" s="39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23">
        <f>SUM(C66:H66)</f>
        <v>47</v>
      </c>
      <c r="BQ66" s="23">
        <v>6</v>
      </c>
      <c r="BR66" s="24">
        <f>BP66/BQ66</f>
        <v>7.833333333333333</v>
      </c>
      <c r="BS66" s="4">
        <v>-3</v>
      </c>
      <c r="BT66" s="4" t="s">
        <v>110</v>
      </c>
    </row>
    <row r="67" spans="1:71" ht="13.5" customHeight="1" thickBot="1">
      <c r="A67" s="55"/>
      <c r="B67" s="20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25"/>
      <c r="BQ67" s="25"/>
      <c r="BR67" s="26">
        <f>SUM(BR65:BR66,BS66)</f>
        <v>14.106060606060606</v>
      </c>
      <c r="BS67" s="4" t="s">
        <v>127</v>
      </c>
    </row>
    <row r="68" spans="1:70" ht="13.5" customHeight="1">
      <c r="A68" s="53" t="s">
        <v>120</v>
      </c>
      <c r="B68" s="19" t="s">
        <v>69</v>
      </c>
      <c r="C68" s="32" t="s">
        <v>121</v>
      </c>
      <c r="D68" s="31">
        <v>4</v>
      </c>
      <c r="E68" s="31">
        <v>10</v>
      </c>
      <c r="F68" s="31">
        <v>6</v>
      </c>
      <c r="G68" s="31">
        <v>10</v>
      </c>
      <c r="H68" s="31">
        <v>7</v>
      </c>
      <c r="I68" s="31">
        <v>5</v>
      </c>
      <c r="J68" s="31">
        <v>6</v>
      </c>
      <c r="K68" s="31"/>
      <c r="L68" s="33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21">
        <f>SUM(D68:J68)</f>
        <v>48</v>
      </c>
      <c r="BQ68" s="21">
        <v>7</v>
      </c>
      <c r="BR68" s="22">
        <f>BP68/BQ68</f>
        <v>6.857142857142857</v>
      </c>
    </row>
    <row r="69" spans="1:70" ht="13.5" customHeight="1">
      <c r="A69" s="54"/>
      <c r="B69" s="12" t="s">
        <v>71</v>
      </c>
      <c r="C69" s="34">
        <v>4</v>
      </c>
      <c r="D69" s="34">
        <v>7</v>
      </c>
      <c r="E69" s="34">
        <v>7</v>
      </c>
      <c r="F69" s="35" t="s">
        <v>122</v>
      </c>
      <c r="G69" s="34">
        <v>5</v>
      </c>
      <c r="H69" s="34">
        <v>6</v>
      </c>
      <c r="I69" s="34">
        <v>3</v>
      </c>
      <c r="J69" s="34">
        <v>5</v>
      </c>
      <c r="K69" s="34">
        <v>4</v>
      </c>
      <c r="L69" s="39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23">
        <f>SUM(C69:E69,G69:K69)</f>
        <v>41</v>
      </c>
      <c r="BQ69" s="23">
        <v>8</v>
      </c>
      <c r="BR69" s="24">
        <f>BP69/BQ69</f>
        <v>5.125</v>
      </c>
    </row>
    <row r="70" spans="1:70" ht="13.5" customHeight="1" thickBot="1">
      <c r="A70" s="55"/>
      <c r="B70" s="20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25"/>
      <c r="BQ70" s="25"/>
      <c r="BR70" s="26">
        <f>SUM(BR68:BR69)</f>
        <v>11.982142857142858</v>
      </c>
    </row>
    <row r="71" spans="1:70" ht="13.5" customHeight="1">
      <c r="A71" s="53" t="s">
        <v>100</v>
      </c>
      <c r="B71" s="19" t="s">
        <v>28</v>
      </c>
      <c r="C71" s="31">
        <v>8</v>
      </c>
      <c r="D71" s="31">
        <v>9</v>
      </c>
      <c r="E71" s="31">
        <v>9</v>
      </c>
      <c r="F71" s="31">
        <v>9</v>
      </c>
      <c r="G71" s="32" t="s">
        <v>97</v>
      </c>
      <c r="H71" s="32" t="s">
        <v>98</v>
      </c>
      <c r="I71" s="32">
        <v>10</v>
      </c>
      <c r="J71" s="32">
        <v>10</v>
      </c>
      <c r="K71" s="31">
        <v>10</v>
      </c>
      <c r="L71" s="33">
        <v>10</v>
      </c>
      <c r="M71" s="31">
        <v>8</v>
      </c>
      <c r="N71" s="31">
        <v>10</v>
      </c>
      <c r="O71" s="31">
        <v>10</v>
      </c>
      <c r="P71" s="31">
        <v>10</v>
      </c>
      <c r="Q71" s="31">
        <v>10</v>
      </c>
      <c r="R71" s="31">
        <v>9</v>
      </c>
      <c r="S71" s="31">
        <v>10</v>
      </c>
      <c r="T71" s="31">
        <v>9</v>
      </c>
      <c r="U71" s="31">
        <v>10</v>
      </c>
      <c r="V71" s="31">
        <v>10</v>
      </c>
      <c r="W71" s="31">
        <v>8</v>
      </c>
      <c r="X71" s="31">
        <v>10</v>
      </c>
      <c r="Y71" s="32">
        <v>6</v>
      </c>
      <c r="Z71" s="32">
        <v>6</v>
      </c>
      <c r="AA71" s="31">
        <v>7</v>
      </c>
      <c r="AB71" s="31">
        <v>10</v>
      </c>
      <c r="AC71" s="31">
        <v>6</v>
      </c>
      <c r="AD71" s="31">
        <v>7</v>
      </c>
      <c r="AE71" s="31">
        <v>6</v>
      </c>
      <c r="AF71" s="31">
        <v>8</v>
      </c>
      <c r="AG71" s="31">
        <v>9</v>
      </c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21">
        <f>SUM(C71:F71,K71:X71,AA71:AG71)</f>
        <v>222</v>
      </c>
      <c r="BQ71" s="21">
        <v>25</v>
      </c>
      <c r="BR71" s="22">
        <f>BP71/BQ71</f>
        <v>8.88</v>
      </c>
    </row>
    <row r="72" spans="1:70" ht="13.5" customHeight="1" thickBot="1">
      <c r="A72" s="55"/>
      <c r="B72" s="20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25"/>
      <c r="BQ72" s="25"/>
      <c r="BR72" s="26">
        <f>BR71</f>
        <v>8.88</v>
      </c>
    </row>
    <row r="73" spans="1:70" ht="13.5" customHeight="1">
      <c r="A73" s="53" t="s">
        <v>116</v>
      </c>
      <c r="B73" s="19" t="s">
        <v>62</v>
      </c>
      <c r="C73" s="31">
        <v>9</v>
      </c>
      <c r="D73" s="31">
        <v>9</v>
      </c>
      <c r="E73" s="31">
        <v>7</v>
      </c>
      <c r="F73" s="31">
        <v>6</v>
      </c>
      <c r="G73" s="31">
        <v>4</v>
      </c>
      <c r="H73" s="31">
        <v>4</v>
      </c>
      <c r="I73" s="31">
        <v>6</v>
      </c>
      <c r="J73" s="31"/>
      <c r="K73" s="31"/>
      <c r="L73" s="33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21">
        <f>SUM(C73:I73)</f>
        <v>45</v>
      </c>
      <c r="BQ73" s="21">
        <v>7</v>
      </c>
      <c r="BR73" s="22">
        <f>BP73/BQ73</f>
        <v>6.428571428571429</v>
      </c>
    </row>
    <row r="74" spans="1:71" ht="13.5" customHeight="1" thickBot="1">
      <c r="A74" s="55"/>
      <c r="B74" s="20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25"/>
      <c r="BQ74" s="25"/>
      <c r="BR74" s="26">
        <f>BR73</f>
        <v>6.428571428571429</v>
      </c>
      <c r="BS74" s="4" t="s">
        <v>128</v>
      </c>
    </row>
    <row r="75" ht="12.75">
      <c r="B75" s="12"/>
    </row>
    <row r="76" ht="12.75">
      <c r="B76" s="12"/>
    </row>
  </sheetData>
  <sheetProtection/>
  <mergeCells count="20">
    <mergeCell ref="A2:A5"/>
    <mergeCell ref="A50:A53"/>
    <mergeCell ref="A68:A70"/>
    <mergeCell ref="A30:A33"/>
    <mergeCell ref="A6:A9"/>
    <mergeCell ref="A38:A41"/>
    <mergeCell ref="A54:A57"/>
    <mergeCell ref="A65:A67"/>
    <mergeCell ref="A46:A49"/>
    <mergeCell ref="A62:A64"/>
    <mergeCell ref="A58:A61"/>
    <mergeCell ref="A14:A17"/>
    <mergeCell ref="A34:A37"/>
    <mergeCell ref="A10:A13"/>
    <mergeCell ref="A26:A29"/>
    <mergeCell ref="A18:A21"/>
    <mergeCell ref="A42:A45"/>
    <mergeCell ref="A22:A25"/>
    <mergeCell ref="A73:A74"/>
    <mergeCell ref="A71:A7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2011-10-17T21:01:38Z</dcterms:modified>
  <cp:category/>
  <cp:version/>
  <cp:contentType/>
  <cp:contentStatus/>
</cp:coreProperties>
</file>